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195" windowHeight="11385" activeTab="4"/>
  </bookViews>
  <sheets>
    <sheet name="Выпускники 9 классов" sheetId="3" r:id="rId1"/>
    <sheet name="направления 9 кл" sheetId="6" r:id="rId2"/>
    <sheet name="Выпускники 11 классов" sheetId="7" r:id="rId3"/>
    <sheet name="СПО 11" sheetId="9" r:id="rId4"/>
    <sheet name="ВУЗ 11" sheetId="10" r:id="rId5"/>
  </sheets>
  <definedNames>
    <definedName name="_xlnm.Print_Area" localSheetId="0">'Выпускники 9 классов'!$A$1:$J$21</definedName>
  </definedNames>
  <calcPr calcId="144525"/>
</workbook>
</file>

<file path=xl/calcChain.xml><?xml version="1.0" encoding="utf-8"?>
<calcChain xmlns="http://schemas.openxmlformats.org/spreadsheetml/2006/main">
  <c r="Q27" i="10" l="1"/>
  <c r="Q28" i="10"/>
  <c r="Q24" i="10"/>
  <c r="Q25" i="10"/>
  <c r="Q22" i="10"/>
  <c r="Q23" i="10"/>
  <c r="Q26" i="10"/>
  <c r="Q29" i="10"/>
  <c r="Q21" i="10"/>
  <c r="Q2" i="10" l="1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30" i="10"/>
  <c r="Q1" i="10"/>
  <c r="Q2" i="9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1" i="9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7" i="6"/>
  <c r="R6" i="6"/>
  <c r="R8" i="6"/>
  <c r="R5" i="6"/>
  <c r="R4" i="6"/>
  <c r="R2" i="6"/>
  <c r="R3" i="6"/>
  <c r="R1" i="6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K19" i="7"/>
  <c r="J19" i="7"/>
  <c r="I19" i="7"/>
  <c r="H19" i="7"/>
  <c r="G19" i="7"/>
  <c r="F19" i="7"/>
  <c r="E19" i="7"/>
  <c r="Q29" i="6"/>
  <c r="Q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30" i="6"/>
  <c r="Q1" i="6"/>
  <c r="Q33" i="6" s="1"/>
  <c r="F20" i="3"/>
  <c r="B34" i="6"/>
  <c r="J21" i="3"/>
  <c r="Q31" i="10" l="1"/>
  <c r="Q26" i="9"/>
  <c r="K31" i="6"/>
  <c r="L31" i="6"/>
  <c r="M31" i="6"/>
  <c r="N31" i="6"/>
  <c r="O31" i="6"/>
  <c r="P31" i="6"/>
  <c r="B31" i="6"/>
  <c r="C31" i="6"/>
  <c r="D31" i="6"/>
  <c r="E31" i="6"/>
  <c r="F31" i="6"/>
  <c r="G31" i="6"/>
  <c r="H31" i="6"/>
  <c r="I31" i="6"/>
  <c r="J31" i="6"/>
  <c r="D19" i="3"/>
  <c r="G19" i="3"/>
  <c r="H19" i="3"/>
  <c r="I19" i="3"/>
  <c r="R28" i="10" l="1"/>
  <c r="R27" i="10"/>
  <c r="R24" i="10"/>
  <c r="R25" i="10"/>
  <c r="R29" i="10"/>
  <c r="R26" i="10"/>
  <c r="R22" i="10"/>
  <c r="R21" i="10"/>
  <c r="R23" i="10"/>
  <c r="R12" i="10"/>
  <c r="R3" i="10"/>
  <c r="R30" i="10"/>
  <c r="R17" i="10"/>
  <c r="R14" i="10"/>
  <c r="R9" i="10"/>
  <c r="R6" i="10"/>
  <c r="R2" i="10"/>
  <c r="R20" i="10"/>
  <c r="R15" i="10"/>
  <c r="R11" i="10"/>
  <c r="R8" i="10"/>
  <c r="R5" i="10"/>
  <c r="R1" i="10"/>
  <c r="R19" i="10"/>
  <c r="R16" i="10"/>
  <c r="R13" i="10"/>
  <c r="R10" i="10"/>
  <c r="R7" i="10"/>
  <c r="R4" i="10"/>
  <c r="R18" i="10"/>
  <c r="R22" i="9"/>
  <c r="R16" i="9"/>
  <c r="R10" i="9"/>
  <c r="R5" i="9"/>
  <c r="R2" i="9"/>
  <c r="R25" i="9"/>
  <c r="R21" i="9"/>
  <c r="R19" i="9"/>
  <c r="R15" i="9"/>
  <c r="R13" i="9"/>
  <c r="R8" i="9"/>
  <c r="R4" i="9"/>
  <c r="R24" i="9"/>
  <c r="R18" i="9"/>
  <c r="R14" i="9"/>
  <c r="R12" i="9"/>
  <c r="R7" i="9"/>
  <c r="R23" i="9"/>
  <c r="R20" i="9"/>
  <c r="R17" i="9"/>
  <c r="R11" i="9"/>
  <c r="R6" i="9"/>
  <c r="R3" i="9"/>
  <c r="R1" i="9"/>
  <c r="R9" i="9"/>
  <c r="Q31" i="6"/>
  <c r="D8" i="7"/>
  <c r="D9" i="7"/>
  <c r="D10" i="7"/>
  <c r="D11" i="7"/>
  <c r="D12" i="7"/>
  <c r="D13" i="7"/>
  <c r="D14" i="7"/>
  <c r="D15" i="7"/>
  <c r="D16" i="7"/>
  <c r="D17" i="7"/>
  <c r="D3" i="7"/>
  <c r="D4" i="7"/>
  <c r="D5" i="7"/>
  <c r="D6" i="7"/>
  <c r="D7" i="7"/>
  <c r="I18" i="7"/>
  <c r="K18" i="7"/>
  <c r="G18" i="7"/>
  <c r="H18" i="7"/>
  <c r="J18" i="7"/>
  <c r="F18" i="7"/>
  <c r="E18" i="7"/>
  <c r="C18" i="7"/>
  <c r="D18" i="7" l="1"/>
  <c r="H18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3" i="3"/>
  <c r="D18" i="3" l="1"/>
  <c r="G18" i="3"/>
  <c r="E35" i="3"/>
  <c r="C36" i="3"/>
  <c r="C18" i="3"/>
  <c r="J18" i="3"/>
  <c r="F18" i="3"/>
  <c r="E18" i="3"/>
  <c r="E19" i="3" s="1"/>
  <c r="F19" i="3" l="1"/>
  <c r="J19" i="3"/>
  <c r="G21" i="3"/>
  <c r="F36" i="3"/>
</calcChain>
</file>

<file path=xl/sharedStrings.xml><?xml version="1.0" encoding="utf-8"?>
<sst xmlns="http://schemas.openxmlformats.org/spreadsheetml/2006/main" count="186" uniqueCount="127">
  <si>
    <t>Кондинская СОШ</t>
  </si>
  <si>
    <t>Куминская СОШ</t>
  </si>
  <si>
    <t>Шугурская СОШ</t>
  </si>
  <si>
    <t>Болчаровская СОШ</t>
  </si>
  <si>
    <t>Юмасинская СОШ</t>
  </si>
  <si>
    <t xml:space="preserve">Луговская СОШ </t>
  </si>
  <si>
    <t>Мулымская СОШ</t>
  </si>
  <si>
    <t>Алтайская СОШ</t>
  </si>
  <si>
    <t>Ушьинская СОШ</t>
  </si>
  <si>
    <t>Ягодинская СОШ</t>
  </si>
  <si>
    <t>Леушинская СОШ</t>
  </si>
  <si>
    <t xml:space="preserve">Итого </t>
  </si>
  <si>
    <t>Чантырская СОШ</t>
  </si>
  <si>
    <t>№</t>
  </si>
  <si>
    <t>ОО</t>
  </si>
  <si>
    <t>10 класс</t>
  </si>
  <si>
    <t>СПО</t>
  </si>
  <si>
    <t>ВСЕГО</t>
  </si>
  <si>
    <t xml:space="preserve">Половинкинская СОШ                    </t>
  </si>
  <si>
    <t xml:space="preserve">Междуреченская СОШ  </t>
  </si>
  <si>
    <t>Выпускники 9 классов</t>
  </si>
  <si>
    <t>Пересдача 15.09</t>
  </si>
  <si>
    <t>8 вид -1 (ведут переговоры с МАК)</t>
  </si>
  <si>
    <t>10 класс в др OO</t>
  </si>
  <si>
    <t>ОО с ОВЗ</t>
  </si>
  <si>
    <t>Морткинская СОШ                    10 класс ЗФО - 2</t>
  </si>
  <si>
    <t>Нигде не обучается</t>
  </si>
  <si>
    <t>1 (ведут переговоры с КРШ)</t>
  </si>
  <si>
    <t>ВУЗ</t>
  </si>
  <si>
    <t>Курсы</t>
  </si>
  <si>
    <t>Армия</t>
  </si>
  <si>
    <t>Не предоставили информацию</t>
  </si>
  <si>
    <t>Нигде не обучается и не работает</t>
  </si>
  <si>
    <t>Трудоустроен</t>
  </si>
  <si>
    <t xml:space="preserve">Морткинская СОШ  </t>
  </si>
  <si>
    <t>Выпускники 11 классов</t>
  </si>
  <si>
    <t xml:space="preserve">Педагогическое направление </t>
  </si>
  <si>
    <t xml:space="preserve">Электромонтер, обслуживание электромеханического оборудования, электроэнергетика  </t>
  </si>
  <si>
    <t xml:space="preserve">Общественное питание </t>
  </si>
  <si>
    <t xml:space="preserve">Нефтяное дело </t>
  </si>
  <si>
    <t xml:space="preserve">Медицинское </t>
  </si>
  <si>
    <t xml:space="preserve">Информационные технологии, компьютерные сети </t>
  </si>
  <si>
    <t xml:space="preserve">Экономика, банковское дело </t>
  </si>
  <si>
    <t xml:space="preserve">Строительство, архитектура </t>
  </si>
  <si>
    <t xml:space="preserve">Слесарь, сварщик, монтажник </t>
  </si>
  <si>
    <t xml:space="preserve">Юриспруденция  </t>
  </si>
  <si>
    <t xml:space="preserve">Торговля, коммерческое дело </t>
  </si>
  <si>
    <t xml:space="preserve">Социальная деятельность  </t>
  </si>
  <si>
    <t xml:space="preserve">Земельно-имущественные отношения </t>
  </si>
  <si>
    <t xml:space="preserve">Право и организация социального обеспечения </t>
  </si>
  <si>
    <t xml:space="preserve">МЧС, пожарная безопасность </t>
  </si>
  <si>
    <t xml:space="preserve">Туризм </t>
  </si>
  <si>
    <t xml:space="preserve">Ремонт и обслуживание систем ЖКХ </t>
  </si>
  <si>
    <t xml:space="preserve">Гражданская авиация </t>
  </si>
  <si>
    <t xml:space="preserve">Парикмахер </t>
  </si>
  <si>
    <t xml:space="preserve">Химические процессы  </t>
  </si>
  <si>
    <t>кум</t>
  </si>
  <si>
    <t>мор</t>
  </si>
  <si>
    <t>Автомеханик, Техническое обслуживание и ремонт автотранспорта, эксплуатация и ремнот сельскохозяйственной техники</t>
  </si>
  <si>
    <t>Секретарь, документовед, архивариус</t>
  </si>
  <si>
    <t>Музыкальное образование</t>
  </si>
  <si>
    <t>яго</t>
  </si>
  <si>
    <t>мул</t>
  </si>
  <si>
    <t>чан</t>
  </si>
  <si>
    <t>Контрольно-измерительные приборы и автоматика</t>
  </si>
  <si>
    <t>алт</t>
  </si>
  <si>
    <t>пол</t>
  </si>
  <si>
    <t>Швейное дело</t>
  </si>
  <si>
    <t>юма</t>
  </si>
  <si>
    <t>бол</t>
  </si>
  <si>
    <t>Техник-технолог</t>
  </si>
  <si>
    <t>Неизвестное</t>
  </si>
  <si>
    <t>Теплоснабжение и теплотехническое оборудование</t>
  </si>
  <si>
    <t>ушь</t>
  </si>
  <si>
    <t>шуг</t>
  </si>
  <si>
    <t>леу</t>
  </si>
  <si>
    <t>луг</t>
  </si>
  <si>
    <t>Дизайн, искусство, реклама, фотография</t>
  </si>
  <si>
    <t>кон</t>
  </si>
  <si>
    <t>меж</t>
  </si>
  <si>
    <t>Светорежиссура</t>
  </si>
  <si>
    <t>Медицинское</t>
  </si>
  <si>
    <t xml:space="preserve">Педагогическое </t>
  </si>
  <si>
    <t xml:space="preserve">Техническая эксплуатация и обслуживание электрического, электромеханического оборудования </t>
  </si>
  <si>
    <t xml:space="preserve">Информационные технологии, программирование  </t>
  </si>
  <si>
    <t xml:space="preserve">Экономика, финансы, банковское дело </t>
  </si>
  <si>
    <t xml:space="preserve">Юриспруденция </t>
  </si>
  <si>
    <t>Земельно-имущественные отношения</t>
  </si>
  <si>
    <t xml:space="preserve">Железнодорожный транспорт </t>
  </si>
  <si>
    <t xml:space="preserve">Техническое обслуживание и ремонт автотранспорта </t>
  </si>
  <si>
    <t xml:space="preserve">Дизайн и графика </t>
  </si>
  <si>
    <t xml:space="preserve">МЧС </t>
  </si>
  <si>
    <t>Юриспруденция</t>
  </si>
  <si>
    <t xml:space="preserve">Экономика </t>
  </si>
  <si>
    <t xml:space="preserve">Информатика, программирование, мультимедийные технологии  </t>
  </si>
  <si>
    <t xml:space="preserve">Строительство и архитектура </t>
  </si>
  <si>
    <t xml:space="preserve">Искусство, дизайн, анимация, графика </t>
  </si>
  <si>
    <t xml:space="preserve">Журналистика, филология </t>
  </si>
  <si>
    <t xml:space="preserve">Техносферная безопасность </t>
  </si>
  <si>
    <t>Эксплуатация транспортно-технологических машин и комплексов</t>
  </si>
  <si>
    <t xml:space="preserve">Таможенное дело </t>
  </si>
  <si>
    <t>Программная инженерия</t>
  </si>
  <si>
    <t>Политология, публичная политика</t>
  </si>
  <si>
    <t>Нефтегазовое дело</t>
  </si>
  <si>
    <t>Химия</t>
  </si>
  <si>
    <t>Логист</t>
  </si>
  <si>
    <t>Военное дело</t>
  </si>
  <si>
    <t>Музыкальное</t>
  </si>
  <si>
    <t>Электроэнергетика</t>
  </si>
  <si>
    <t>Инжиниринг, приборостроение</t>
  </si>
  <si>
    <t>Историческое</t>
  </si>
  <si>
    <t>Туризм, гостиничное дело</t>
  </si>
  <si>
    <t>Слесарь, сварщик</t>
  </si>
  <si>
    <t>Искусство, дизайн, фотография</t>
  </si>
  <si>
    <t>Лесное и лесопарковое хозяйство</t>
  </si>
  <si>
    <t>Менеджмент</t>
  </si>
  <si>
    <t>Транспорт, транспортно-технологические комплексы</t>
  </si>
  <si>
    <t>Психология, логопедия</t>
  </si>
  <si>
    <t>Экономическая, информационная безопасность</t>
  </si>
  <si>
    <t>Лингвистика</t>
  </si>
  <si>
    <t>Машиностроение</t>
  </si>
  <si>
    <t>Ландшафтная архитектура</t>
  </si>
  <si>
    <t>Электроника и автоматика</t>
  </si>
  <si>
    <t>Энергетика</t>
  </si>
  <si>
    <t>Секретарь, документоведение, архивариус</t>
  </si>
  <si>
    <t>Режиссура</t>
  </si>
  <si>
    <t>Организация сурдокоммуникаций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</si>
</sst>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164" fontId="2" fillId="0" borderId="0" xfId="1" applyNumberFormat="1" applyFont="1"/>
    <xf numFmtId="164" fontId="2" fillId="0" borderId="0" xfId="1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7" fillId="0" borderId="0" xfId="0" applyFont="1"/>
    <xf numFmtId="0" fontId="4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9" fillId="0" borderId="1" xfId="0" applyFont="1" applyBorder="1" applyAlignment="1">
      <alignment horizontal="justify" vertical="center"/>
    </xf>
    <xf numFmtId="164" fontId="4" fillId="0" borderId="1" xfId="1" applyNumberFormat="1" applyFont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B1" zoomScaleNormal="100" workbookViewId="0">
      <selection activeCell="J19" sqref="J19"/>
    </sheetView>
  </sheetViews>
  <sheetFormatPr defaultRowHeight="15" x14ac:dyDescent="0.25"/>
  <cols>
    <col min="1" max="1" width="9.140625" style="1"/>
    <col min="2" max="2" width="30.140625" style="1" customWidth="1"/>
    <col min="3" max="4" width="12.42578125" style="1" customWidth="1"/>
    <col min="5" max="6" width="9.140625" style="1"/>
    <col min="7" max="7" width="15" style="1" customWidth="1"/>
    <col min="8" max="8" width="12" style="1" customWidth="1"/>
    <col min="9" max="10" width="18.5703125" style="1" customWidth="1"/>
    <col min="11" max="11" width="17.5703125" style="1" customWidth="1"/>
    <col min="12" max="16384" width="9.140625" style="1"/>
  </cols>
  <sheetData>
    <row r="1" spans="1:10" ht="21" customHeight="1" x14ac:dyDescent="0.25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35.25" customHeight="1" x14ac:dyDescent="0.25">
      <c r="A2" s="5" t="s">
        <v>13</v>
      </c>
      <c r="B2" s="5" t="s">
        <v>14</v>
      </c>
      <c r="C2" s="5" t="s">
        <v>17</v>
      </c>
      <c r="D2" s="7"/>
      <c r="E2" s="5" t="s">
        <v>15</v>
      </c>
      <c r="F2" s="5" t="s">
        <v>16</v>
      </c>
      <c r="G2" s="5" t="s">
        <v>21</v>
      </c>
      <c r="H2" s="5" t="s">
        <v>24</v>
      </c>
      <c r="I2" s="7" t="s">
        <v>26</v>
      </c>
      <c r="J2" s="5" t="s">
        <v>23</v>
      </c>
    </row>
    <row r="3" spans="1:10" x14ac:dyDescent="0.25">
      <c r="A3" s="2">
        <v>1</v>
      </c>
      <c r="B3" s="13" t="s">
        <v>12</v>
      </c>
      <c r="C3" s="14">
        <v>10</v>
      </c>
      <c r="D3" s="14">
        <f>SUM(E3:J3)</f>
        <v>10</v>
      </c>
      <c r="E3" s="14">
        <v>3</v>
      </c>
      <c r="F3" s="14">
        <v>6</v>
      </c>
      <c r="G3" s="4"/>
      <c r="I3" s="4">
        <v>1</v>
      </c>
      <c r="J3" s="4"/>
    </row>
    <row r="4" spans="1:10" x14ac:dyDescent="0.25">
      <c r="A4" s="2">
        <v>2</v>
      </c>
      <c r="B4" s="13" t="s">
        <v>0</v>
      </c>
      <c r="C4" s="14">
        <v>28</v>
      </c>
      <c r="D4" s="14">
        <f t="shared" ref="D4:D17" si="0">SUM(E4:J4)</f>
        <v>28</v>
      </c>
      <c r="E4" s="14">
        <v>18</v>
      </c>
      <c r="F4" s="14">
        <v>4</v>
      </c>
      <c r="G4" s="4">
        <v>4</v>
      </c>
      <c r="H4" s="4">
        <v>1</v>
      </c>
      <c r="I4" s="4"/>
      <c r="J4" s="4">
        <v>1</v>
      </c>
    </row>
    <row r="5" spans="1:10" x14ac:dyDescent="0.25">
      <c r="A5" s="2">
        <v>3</v>
      </c>
      <c r="B5" s="13" t="s">
        <v>1</v>
      </c>
      <c r="C5" s="14">
        <v>18</v>
      </c>
      <c r="D5" s="14">
        <f t="shared" si="0"/>
        <v>18</v>
      </c>
      <c r="E5" s="14">
        <v>8</v>
      </c>
      <c r="F5" s="14">
        <v>10</v>
      </c>
      <c r="G5" s="4"/>
      <c r="H5" s="4"/>
      <c r="I5" s="4"/>
      <c r="J5" s="4"/>
    </row>
    <row r="6" spans="1:10" x14ac:dyDescent="0.25">
      <c r="A6" s="2">
        <v>4</v>
      </c>
      <c r="B6" s="13" t="s">
        <v>18</v>
      </c>
      <c r="C6" s="14">
        <v>17</v>
      </c>
      <c r="D6" s="14">
        <f t="shared" si="0"/>
        <v>17</v>
      </c>
      <c r="E6" s="14">
        <v>3</v>
      </c>
      <c r="F6" s="14">
        <v>13</v>
      </c>
      <c r="G6" s="4"/>
      <c r="H6" s="4"/>
      <c r="I6" s="4"/>
      <c r="J6" s="4">
        <v>1</v>
      </c>
    </row>
    <row r="7" spans="1:10" x14ac:dyDescent="0.25">
      <c r="A7" s="2">
        <v>5</v>
      </c>
      <c r="B7" s="16" t="s">
        <v>19</v>
      </c>
      <c r="C7" s="17">
        <v>156</v>
      </c>
      <c r="D7" s="14">
        <f t="shared" si="0"/>
        <v>156</v>
      </c>
      <c r="E7" s="17">
        <v>95</v>
      </c>
      <c r="F7" s="17">
        <v>58</v>
      </c>
      <c r="G7" s="4">
        <v>2</v>
      </c>
      <c r="H7" s="4"/>
      <c r="I7" s="8"/>
      <c r="J7" s="8">
        <v>1</v>
      </c>
    </row>
    <row r="8" spans="1:10" x14ac:dyDescent="0.25">
      <c r="A8" s="2">
        <v>6</v>
      </c>
      <c r="B8" s="13" t="s">
        <v>2</v>
      </c>
      <c r="C8" s="14">
        <v>13</v>
      </c>
      <c r="D8" s="14">
        <f t="shared" si="0"/>
        <v>13</v>
      </c>
      <c r="E8" s="14">
        <v>7</v>
      </c>
      <c r="F8" s="14">
        <v>6</v>
      </c>
      <c r="G8" s="4"/>
      <c r="H8" s="4"/>
      <c r="I8" s="4"/>
      <c r="J8" s="4"/>
    </row>
    <row r="9" spans="1:10" x14ac:dyDescent="0.25">
      <c r="A9" s="2">
        <v>7</v>
      </c>
      <c r="B9" s="13" t="s">
        <v>3</v>
      </c>
      <c r="C9" s="14">
        <v>17</v>
      </c>
      <c r="D9" s="14">
        <f t="shared" si="0"/>
        <v>17</v>
      </c>
      <c r="E9" s="14">
        <v>8</v>
      </c>
      <c r="F9" s="14">
        <v>6</v>
      </c>
      <c r="G9" s="4">
        <v>2</v>
      </c>
      <c r="I9" s="4">
        <v>1</v>
      </c>
      <c r="J9" s="4"/>
    </row>
    <row r="10" spans="1:10" ht="30" customHeight="1" x14ac:dyDescent="0.25">
      <c r="A10" s="2">
        <v>8</v>
      </c>
      <c r="B10" s="13" t="s">
        <v>4</v>
      </c>
      <c r="C10" s="14">
        <v>12</v>
      </c>
      <c r="D10" s="14">
        <f t="shared" si="0"/>
        <v>12</v>
      </c>
      <c r="E10" s="14">
        <v>7</v>
      </c>
      <c r="F10" s="14">
        <v>4</v>
      </c>
      <c r="G10" s="11"/>
      <c r="H10" s="10"/>
      <c r="I10" s="4">
        <v>1</v>
      </c>
      <c r="J10" s="10"/>
    </row>
    <row r="11" spans="1:10" x14ac:dyDescent="0.25">
      <c r="A11" s="2">
        <v>9</v>
      </c>
      <c r="B11" s="13" t="s">
        <v>5</v>
      </c>
      <c r="C11" s="14">
        <v>12</v>
      </c>
      <c r="D11" s="14">
        <f t="shared" si="0"/>
        <v>12</v>
      </c>
      <c r="E11" s="14">
        <v>4</v>
      </c>
      <c r="F11" s="14">
        <v>7</v>
      </c>
      <c r="G11" s="4"/>
      <c r="H11" s="4">
        <v>1</v>
      </c>
      <c r="I11" s="4"/>
      <c r="J11" s="4"/>
    </row>
    <row r="12" spans="1:10" x14ac:dyDescent="0.25">
      <c r="A12" s="2">
        <v>10</v>
      </c>
      <c r="B12" s="13" t="s">
        <v>6</v>
      </c>
      <c r="C12" s="14">
        <v>23</v>
      </c>
      <c r="D12" s="14">
        <f t="shared" si="0"/>
        <v>23</v>
      </c>
      <c r="E12" s="14">
        <v>3</v>
      </c>
      <c r="F12" s="14">
        <v>20</v>
      </c>
      <c r="G12" s="4"/>
      <c r="H12" s="4"/>
      <c r="I12" s="4"/>
      <c r="J12" s="4"/>
    </row>
    <row r="13" spans="1:10" x14ac:dyDescent="0.25">
      <c r="A13" s="2">
        <v>11</v>
      </c>
      <c r="B13" s="13" t="s">
        <v>7</v>
      </c>
      <c r="C13" s="14">
        <v>4</v>
      </c>
      <c r="D13" s="14">
        <f t="shared" si="0"/>
        <v>4</v>
      </c>
      <c r="E13" s="14">
        <v>1</v>
      </c>
      <c r="F13" s="14">
        <v>3</v>
      </c>
      <c r="G13" s="4"/>
      <c r="H13" s="4"/>
      <c r="I13" s="4"/>
      <c r="J13" s="4"/>
    </row>
    <row r="14" spans="1:10" x14ac:dyDescent="0.25">
      <c r="A14" s="2">
        <v>12</v>
      </c>
      <c r="B14" s="13" t="s">
        <v>8</v>
      </c>
      <c r="C14" s="14">
        <v>11</v>
      </c>
      <c r="D14" s="14">
        <f t="shared" si="0"/>
        <v>11</v>
      </c>
      <c r="E14" s="14">
        <v>8</v>
      </c>
      <c r="F14" s="14">
        <v>3</v>
      </c>
      <c r="G14" s="4"/>
      <c r="H14" s="4"/>
      <c r="I14" s="4"/>
      <c r="J14" s="4"/>
    </row>
    <row r="15" spans="1:10" ht="30" x14ac:dyDescent="0.25">
      <c r="A15" s="2">
        <v>13</v>
      </c>
      <c r="B15" s="13" t="s">
        <v>25</v>
      </c>
      <c r="C15" s="14">
        <v>45</v>
      </c>
      <c r="D15" s="14">
        <f t="shared" si="0"/>
        <v>45</v>
      </c>
      <c r="E15" s="14">
        <v>18</v>
      </c>
      <c r="F15" s="14">
        <v>27</v>
      </c>
      <c r="G15" s="10"/>
      <c r="H15" s="10"/>
      <c r="I15" s="10"/>
      <c r="J15" s="10"/>
    </row>
    <row r="16" spans="1:10" x14ac:dyDescent="0.25">
      <c r="A16" s="2">
        <v>14</v>
      </c>
      <c r="B16" s="13" t="s">
        <v>9</v>
      </c>
      <c r="C16" s="14">
        <v>7</v>
      </c>
      <c r="D16" s="14">
        <f t="shared" si="0"/>
        <v>7</v>
      </c>
      <c r="E16" s="14">
        <v>2</v>
      </c>
      <c r="F16" s="14">
        <v>5</v>
      </c>
      <c r="G16" s="4"/>
      <c r="H16" s="4"/>
      <c r="I16" s="4"/>
      <c r="J16" s="4"/>
    </row>
    <row r="17" spans="1:10" x14ac:dyDescent="0.25">
      <c r="A17" s="2">
        <v>15</v>
      </c>
      <c r="B17" s="13" t="s">
        <v>10</v>
      </c>
      <c r="C17" s="14">
        <v>29</v>
      </c>
      <c r="D17" s="14">
        <f t="shared" si="0"/>
        <v>29</v>
      </c>
      <c r="E17" s="14">
        <v>9</v>
      </c>
      <c r="F17" s="14">
        <v>17</v>
      </c>
      <c r="G17" s="4">
        <v>2</v>
      </c>
      <c r="H17" s="4"/>
      <c r="I17" s="4"/>
      <c r="J17" s="4">
        <v>1</v>
      </c>
    </row>
    <row r="18" spans="1:10" ht="15.75" x14ac:dyDescent="0.25">
      <c r="B18" s="20" t="s">
        <v>11</v>
      </c>
      <c r="C18" s="21">
        <f t="shared" ref="C18:F18" si="1">SUM(C3:C17)</f>
        <v>402</v>
      </c>
      <c r="D18" s="14">
        <f>SUM(D3:D17)</f>
        <v>402</v>
      </c>
      <c r="E18" s="21">
        <f t="shared" si="1"/>
        <v>194</v>
      </c>
      <c r="F18" s="21">
        <f t="shared" si="1"/>
        <v>189</v>
      </c>
      <c r="G18" s="3">
        <f>G4+G7+G9+G17</f>
        <v>10</v>
      </c>
      <c r="H18" s="4">
        <f>SUM(H3:H17)</f>
        <v>2</v>
      </c>
      <c r="I18" s="4">
        <v>3</v>
      </c>
      <c r="J18" s="6">
        <f t="shared" ref="J18" si="2">SUM(J3:J17)</f>
        <v>4</v>
      </c>
    </row>
    <row r="19" spans="1:10" x14ac:dyDescent="0.25">
      <c r="D19" s="26">
        <f>1/C18</f>
        <v>2.4875621890547263E-3</v>
      </c>
      <c r="E19" s="27">
        <f>E18/C18</f>
        <v>0.48258706467661694</v>
      </c>
      <c r="F19" s="27">
        <f t="shared" ref="F19" si="3">F18/D18</f>
        <v>0.47014925373134331</v>
      </c>
      <c r="G19" s="27">
        <f>G18/C18</f>
        <v>2.4875621890547265E-2</v>
      </c>
      <c r="H19" s="27">
        <f>H18/C18</f>
        <v>4.9751243781094526E-3</v>
      </c>
      <c r="I19" s="27">
        <f>I18/C18</f>
        <v>7.462686567164179E-3</v>
      </c>
      <c r="J19" s="27">
        <f>J18/D18</f>
        <v>9.9502487562189053E-3</v>
      </c>
    </row>
    <row r="20" spans="1:10" x14ac:dyDescent="0.25">
      <c r="F20" s="1">
        <f>6+4+10+13+58+6+6+4+7+20+3+3+27+5+17</f>
        <v>189</v>
      </c>
    </row>
    <row r="21" spans="1:10" x14ac:dyDescent="0.25">
      <c r="G21" s="1">
        <f>SUM(E18:J18)</f>
        <v>402</v>
      </c>
      <c r="J21" s="1">
        <f>194+189+10+2+3+4</f>
        <v>402</v>
      </c>
    </row>
    <row r="23" spans="1:10" ht="60" x14ac:dyDescent="0.25">
      <c r="G23" s="4" t="s">
        <v>27</v>
      </c>
      <c r="H23" s="4" t="s">
        <v>22</v>
      </c>
    </row>
    <row r="24" spans="1:10" x14ac:dyDescent="0.25">
      <c r="C24" s="1">
        <v>8</v>
      </c>
      <c r="E24" s="1">
        <v>4</v>
      </c>
    </row>
    <row r="25" spans="1:10" x14ac:dyDescent="0.25">
      <c r="C25" s="1">
        <v>7</v>
      </c>
      <c r="E25" s="1">
        <v>4</v>
      </c>
    </row>
    <row r="26" spans="1:10" x14ac:dyDescent="0.25">
      <c r="C26" s="1">
        <v>6</v>
      </c>
      <c r="E26" s="1">
        <v>4</v>
      </c>
    </row>
    <row r="27" spans="1:10" x14ac:dyDescent="0.25">
      <c r="C27" s="1">
        <v>6</v>
      </c>
      <c r="E27" s="1">
        <v>5</v>
      </c>
    </row>
    <row r="28" spans="1:10" x14ac:dyDescent="0.25">
      <c r="C28" s="1">
        <v>6</v>
      </c>
      <c r="E28" s="1">
        <v>2</v>
      </c>
    </row>
    <row r="29" spans="1:10" x14ac:dyDescent="0.25">
      <c r="C29" s="1">
        <v>9</v>
      </c>
      <c r="E29" s="1">
        <v>3</v>
      </c>
    </row>
    <row r="30" spans="1:10" x14ac:dyDescent="0.25">
      <c r="C30" s="1">
        <v>8</v>
      </c>
      <c r="E30" s="1">
        <v>6</v>
      </c>
    </row>
    <row r="31" spans="1:10" x14ac:dyDescent="0.25">
      <c r="C31" s="1">
        <v>14</v>
      </c>
      <c r="E31" s="1">
        <v>6</v>
      </c>
    </row>
    <row r="32" spans="1:10" x14ac:dyDescent="0.25">
      <c r="C32" s="1">
        <v>7</v>
      </c>
      <c r="E32" s="1">
        <v>9</v>
      </c>
    </row>
    <row r="33" spans="3:6" x14ac:dyDescent="0.25">
      <c r="C33" s="1">
        <v>5</v>
      </c>
      <c r="E33" s="1">
        <v>7</v>
      </c>
    </row>
    <row r="34" spans="3:6" x14ac:dyDescent="0.25">
      <c r="C34" s="1">
        <v>10</v>
      </c>
      <c r="E34" s="1">
        <v>8</v>
      </c>
    </row>
    <row r="35" spans="3:6" x14ac:dyDescent="0.25">
      <c r="C35" s="1">
        <v>10</v>
      </c>
      <c r="E35" s="1">
        <f>SUM(E24:E34)</f>
        <v>58</v>
      </c>
    </row>
    <row r="36" spans="3:6" x14ac:dyDescent="0.25">
      <c r="C36" s="1">
        <f>SUM(C24:C35)</f>
        <v>96</v>
      </c>
      <c r="F36" s="1">
        <f>C36+E35</f>
        <v>154</v>
      </c>
    </row>
  </sheetData>
  <mergeCells count="1">
    <mergeCell ref="A1:J1"/>
  </mergeCells>
  <pageMargins left="0.7" right="0.7" top="0.75" bottom="0.75" header="0.3" footer="0.3"/>
  <pageSetup paperSize="9"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workbookViewId="0">
      <selection activeCell="R1" sqref="R1:R30"/>
    </sheetView>
  </sheetViews>
  <sheetFormatPr defaultRowHeight="15" x14ac:dyDescent="0.25"/>
  <cols>
    <col min="1" max="1" width="64" customWidth="1"/>
    <col min="2" max="17" width="4.140625" customWidth="1"/>
    <col min="18" max="18" width="9.42578125" customWidth="1"/>
    <col min="19" max="29" width="4.140625" customWidth="1"/>
  </cols>
  <sheetData>
    <row r="1" spans="1:29" ht="30" x14ac:dyDescent="0.25">
      <c r="A1" s="24" t="s">
        <v>58</v>
      </c>
      <c r="B1" s="28"/>
      <c r="C1" s="29">
        <v>5</v>
      </c>
      <c r="D1" s="31">
        <v>2</v>
      </c>
      <c r="E1" s="32"/>
      <c r="F1" s="34"/>
      <c r="G1" s="31"/>
      <c r="H1" s="35">
        <v>2</v>
      </c>
      <c r="I1" s="2">
        <v>3</v>
      </c>
      <c r="J1" s="33"/>
      <c r="K1" s="36"/>
      <c r="L1" s="2">
        <v>1</v>
      </c>
      <c r="M1" s="39">
        <v>5</v>
      </c>
      <c r="N1" s="37">
        <v>1</v>
      </c>
      <c r="O1" s="40"/>
      <c r="P1" s="2">
        <v>16</v>
      </c>
      <c r="Q1" s="41">
        <f>SUM(B1:P1)</f>
        <v>35</v>
      </c>
      <c r="R1" s="45">
        <f>Q1/Q31</f>
        <v>0.18518518518518517</v>
      </c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x14ac:dyDescent="0.25">
      <c r="A2" s="24" t="s">
        <v>36</v>
      </c>
      <c r="B2" s="28"/>
      <c r="C2" s="29">
        <v>6</v>
      </c>
      <c r="D2" s="31"/>
      <c r="E2" s="32">
        <v>6</v>
      </c>
      <c r="F2" s="34">
        <v>1</v>
      </c>
      <c r="G2" s="31"/>
      <c r="H2" s="35">
        <v>4</v>
      </c>
      <c r="I2" s="2"/>
      <c r="J2" s="33"/>
      <c r="K2" s="36">
        <v>1</v>
      </c>
      <c r="L2" s="2"/>
      <c r="M2" s="39"/>
      <c r="N2" s="37">
        <v>2</v>
      </c>
      <c r="O2" s="40"/>
      <c r="P2" s="2">
        <v>3</v>
      </c>
      <c r="Q2" s="41">
        <f t="shared" ref="Q2:Q30" si="0">SUM(B2:P2)</f>
        <v>23</v>
      </c>
      <c r="R2" s="45">
        <f>Q2/Q31</f>
        <v>0.12169312169312169</v>
      </c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30" x14ac:dyDescent="0.25">
      <c r="A3" s="24" t="s">
        <v>37</v>
      </c>
      <c r="B3" s="28">
        <v>1</v>
      </c>
      <c r="C3" s="29">
        <v>2</v>
      </c>
      <c r="D3" s="31">
        <v>1</v>
      </c>
      <c r="E3" s="32">
        <v>1</v>
      </c>
      <c r="F3" s="34">
        <v>1</v>
      </c>
      <c r="G3" s="31"/>
      <c r="H3" s="35">
        <v>2</v>
      </c>
      <c r="I3" s="2">
        <v>1</v>
      </c>
      <c r="J3" s="33"/>
      <c r="K3" s="36">
        <v>1</v>
      </c>
      <c r="L3" s="2"/>
      <c r="M3" s="39"/>
      <c r="N3" s="37"/>
      <c r="O3" s="40">
        <v>1</v>
      </c>
      <c r="P3" s="2">
        <v>3</v>
      </c>
      <c r="Q3" s="41">
        <f t="shared" si="0"/>
        <v>14</v>
      </c>
      <c r="R3" s="45">
        <f t="shared" ref="R3" si="1">Q3/Q33</f>
        <v>7.407407407407407E-2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x14ac:dyDescent="0.25">
      <c r="A4" s="24" t="s">
        <v>38</v>
      </c>
      <c r="B4" s="28">
        <v>2</v>
      </c>
      <c r="C4" s="29"/>
      <c r="D4" s="31">
        <v>1</v>
      </c>
      <c r="E4" s="32">
        <v>1</v>
      </c>
      <c r="F4" s="34"/>
      <c r="G4" s="31">
        <v>1</v>
      </c>
      <c r="H4" s="35"/>
      <c r="I4" s="2"/>
      <c r="J4" s="33"/>
      <c r="K4" s="36"/>
      <c r="L4" s="2">
        <v>3</v>
      </c>
      <c r="M4" s="39">
        <v>3</v>
      </c>
      <c r="N4" s="37"/>
      <c r="O4" s="40">
        <v>1</v>
      </c>
      <c r="P4" s="2">
        <v>11</v>
      </c>
      <c r="Q4" s="41">
        <f t="shared" si="0"/>
        <v>23</v>
      </c>
      <c r="R4" s="45">
        <f>Q4/Q31</f>
        <v>0.12169312169312169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x14ac:dyDescent="0.25">
      <c r="A5" s="24" t="s">
        <v>39</v>
      </c>
      <c r="B5" s="28"/>
      <c r="C5" s="29">
        <v>1</v>
      </c>
      <c r="D5" s="31"/>
      <c r="E5" s="32">
        <v>4</v>
      </c>
      <c r="F5" s="34">
        <v>1</v>
      </c>
      <c r="G5" s="31"/>
      <c r="H5" s="35">
        <v>1</v>
      </c>
      <c r="I5" s="2"/>
      <c r="J5" s="33">
        <v>1</v>
      </c>
      <c r="K5" s="36"/>
      <c r="L5" s="2"/>
      <c r="M5" s="39"/>
      <c r="N5" s="37"/>
      <c r="O5" s="40"/>
      <c r="P5" s="2">
        <v>1</v>
      </c>
      <c r="Q5" s="41">
        <f t="shared" si="0"/>
        <v>9</v>
      </c>
      <c r="R5" s="45">
        <f>Q5/Q31</f>
        <v>4.7619047619047616E-2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x14ac:dyDescent="0.25">
      <c r="A6" s="24" t="s">
        <v>40</v>
      </c>
      <c r="B6" s="28">
        <v>2</v>
      </c>
      <c r="C6" s="29"/>
      <c r="D6" s="31"/>
      <c r="E6" s="32">
        <v>1</v>
      </c>
      <c r="F6" s="34"/>
      <c r="G6" s="31"/>
      <c r="H6" s="35"/>
      <c r="I6" s="2"/>
      <c r="J6" s="33"/>
      <c r="K6" s="36"/>
      <c r="L6" s="2"/>
      <c r="M6" s="39">
        <v>1</v>
      </c>
      <c r="N6" s="37">
        <v>1</v>
      </c>
      <c r="O6" s="40"/>
      <c r="P6" s="2">
        <v>1</v>
      </c>
      <c r="Q6" s="41">
        <f t="shared" si="0"/>
        <v>6</v>
      </c>
      <c r="R6" s="45">
        <f>Q6/Q31</f>
        <v>3.1746031746031744E-2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x14ac:dyDescent="0.25">
      <c r="A7" s="24" t="s">
        <v>41</v>
      </c>
      <c r="B7" s="28">
        <v>1</v>
      </c>
      <c r="C7" s="29">
        <v>4</v>
      </c>
      <c r="D7" s="31"/>
      <c r="E7" s="32">
        <v>1</v>
      </c>
      <c r="F7" s="34"/>
      <c r="G7" s="31"/>
      <c r="H7" s="35"/>
      <c r="I7" s="2"/>
      <c r="J7" s="33"/>
      <c r="K7" s="36"/>
      <c r="L7" s="2"/>
      <c r="M7" s="39">
        <v>1</v>
      </c>
      <c r="N7" s="37">
        <v>1</v>
      </c>
      <c r="O7" s="40"/>
      <c r="P7" s="2">
        <v>3</v>
      </c>
      <c r="Q7" s="41">
        <f t="shared" si="0"/>
        <v>11</v>
      </c>
      <c r="R7" s="45">
        <f>Q7/Q31</f>
        <v>5.8201058201058198E-2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x14ac:dyDescent="0.25">
      <c r="A8" s="24" t="s">
        <v>42</v>
      </c>
      <c r="B8" s="28"/>
      <c r="C8" s="29"/>
      <c r="D8" s="31"/>
      <c r="E8" s="32"/>
      <c r="F8" s="34"/>
      <c r="G8" s="31"/>
      <c r="H8" s="35"/>
      <c r="I8" s="2"/>
      <c r="J8" s="33"/>
      <c r="K8" s="36"/>
      <c r="L8" s="2"/>
      <c r="M8" s="39"/>
      <c r="N8" s="37"/>
      <c r="O8" s="40"/>
      <c r="P8" s="2">
        <v>0</v>
      </c>
      <c r="Q8" s="41">
        <f t="shared" si="0"/>
        <v>0</v>
      </c>
      <c r="R8" s="46">
        <f t="shared" ref="R8" si="2">Q8/Q33</f>
        <v>0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x14ac:dyDescent="0.25">
      <c r="A9" s="24" t="s">
        <v>77</v>
      </c>
      <c r="B9" s="28"/>
      <c r="C9" s="29">
        <v>1</v>
      </c>
      <c r="D9" s="31"/>
      <c r="E9" s="32">
        <v>1</v>
      </c>
      <c r="F9" s="34"/>
      <c r="G9" s="31">
        <v>1</v>
      </c>
      <c r="H9" s="35"/>
      <c r="I9" s="2"/>
      <c r="J9" s="33"/>
      <c r="K9" s="36"/>
      <c r="L9" s="2">
        <v>1</v>
      </c>
      <c r="M9" s="39">
        <v>2</v>
      </c>
      <c r="N9" s="37"/>
      <c r="O9" s="40"/>
      <c r="P9" s="2">
        <v>2</v>
      </c>
      <c r="Q9" s="41">
        <f t="shared" si="0"/>
        <v>8</v>
      </c>
      <c r="R9" s="45">
        <f>Q9/Q31</f>
        <v>4.2328042328042326E-2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x14ac:dyDescent="0.25">
      <c r="A10" s="24" t="s">
        <v>43</v>
      </c>
      <c r="B10" s="28"/>
      <c r="C10" s="29">
        <v>1</v>
      </c>
      <c r="D10" s="31"/>
      <c r="E10" s="32"/>
      <c r="F10" s="34"/>
      <c r="G10" s="31"/>
      <c r="H10" s="35"/>
      <c r="I10" s="2"/>
      <c r="J10" s="33"/>
      <c r="K10" s="36"/>
      <c r="L10" s="2">
        <v>1</v>
      </c>
      <c r="M10" s="39"/>
      <c r="N10" s="37"/>
      <c r="O10" s="40">
        <v>1</v>
      </c>
      <c r="P10" s="2">
        <v>0</v>
      </c>
      <c r="Q10" s="41">
        <f t="shared" si="0"/>
        <v>3</v>
      </c>
      <c r="R10" s="45">
        <f>Q10/Q31</f>
        <v>1.5873015873015872E-2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x14ac:dyDescent="0.25">
      <c r="A11" s="24" t="s">
        <v>59</v>
      </c>
      <c r="B11" s="28"/>
      <c r="C11" s="29">
        <v>2</v>
      </c>
      <c r="D11" s="31"/>
      <c r="E11" s="32"/>
      <c r="F11" s="34"/>
      <c r="G11" s="31"/>
      <c r="H11" s="35"/>
      <c r="I11" s="2"/>
      <c r="J11" s="33"/>
      <c r="K11" s="36"/>
      <c r="L11" s="2"/>
      <c r="M11" s="39">
        <v>2</v>
      </c>
      <c r="N11" s="37"/>
      <c r="O11" s="40"/>
      <c r="P11" s="2">
        <v>6</v>
      </c>
      <c r="Q11" s="41">
        <f t="shared" si="0"/>
        <v>10</v>
      </c>
      <c r="R11" s="45">
        <f>Q11/Q31</f>
        <v>5.2910052910052907E-2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x14ac:dyDescent="0.25">
      <c r="A12" s="24" t="s">
        <v>44</v>
      </c>
      <c r="B12" s="28">
        <v>3</v>
      </c>
      <c r="C12" s="29"/>
      <c r="D12" s="31">
        <v>1</v>
      </c>
      <c r="E12" s="32"/>
      <c r="F12" s="34">
        <v>2</v>
      </c>
      <c r="G12" s="31"/>
      <c r="H12" s="35">
        <v>3</v>
      </c>
      <c r="I12" s="2"/>
      <c r="J12" s="33"/>
      <c r="K12" s="36"/>
      <c r="L12" s="2"/>
      <c r="M12" s="39">
        <v>2</v>
      </c>
      <c r="N12" s="37">
        <v>1</v>
      </c>
      <c r="O12" s="40"/>
      <c r="P12" s="2">
        <v>3</v>
      </c>
      <c r="Q12" s="41">
        <f t="shared" si="0"/>
        <v>15</v>
      </c>
      <c r="R12" s="45">
        <f>Q12/Q31</f>
        <v>7.9365079365079361E-2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x14ac:dyDescent="0.25">
      <c r="A13" s="24" t="s">
        <v>45</v>
      </c>
      <c r="B13" s="28"/>
      <c r="C13" s="29"/>
      <c r="D13" s="31"/>
      <c r="E13" s="32"/>
      <c r="F13" s="34"/>
      <c r="G13" s="31"/>
      <c r="H13" s="35"/>
      <c r="I13" s="2"/>
      <c r="J13" s="33"/>
      <c r="K13" s="36"/>
      <c r="L13" s="2"/>
      <c r="M13" s="39"/>
      <c r="N13" s="37"/>
      <c r="O13" s="40"/>
      <c r="P13" s="2">
        <v>1</v>
      </c>
      <c r="Q13" s="41">
        <f t="shared" si="0"/>
        <v>1</v>
      </c>
      <c r="R13" s="45">
        <f>Q13/Q31</f>
        <v>5.2910052910052907E-3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x14ac:dyDescent="0.25">
      <c r="A14" s="24" t="s">
        <v>46</v>
      </c>
      <c r="B14" s="28">
        <v>1</v>
      </c>
      <c r="C14" s="29">
        <v>1</v>
      </c>
      <c r="D14" s="31"/>
      <c r="E14" s="32">
        <v>4</v>
      </c>
      <c r="F14" s="34"/>
      <c r="G14" s="31"/>
      <c r="H14" s="35"/>
      <c r="I14" s="2"/>
      <c r="J14" s="33"/>
      <c r="K14" s="36">
        <v>1</v>
      </c>
      <c r="L14" s="2"/>
      <c r="M14" s="39"/>
      <c r="N14" s="37"/>
      <c r="O14" s="40"/>
      <c r="P14" s="2">
        <v>2</v>
      </c>
      <c r="Q14" s="41">
        <f t="shared" si="0"/>
        <v>9</v>
      </c>
      <c r="R14" s="45">
        <f>Q14/Q31</f>
        <v>4.7619047619047616E-2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x14ac:dyDescent="0.25">
      <c r="A15" s="24" t="s">
        <v>47</v>
      </c>
      <c r="B15" s="28"/>
      <c r="C15" s="29"/>
      <c r="D15" s="31"/>
      <c r="E15" s="32"/>
      <c r="F15" s="34"/>
      <c r="G15" s="31"/>
      <c r="H15" s="35"/>
      <c r="I15" s="2"/>
      <c r="J15" s="33"/>
      <c r="K15" s="36"/>
      <c r="L15" s="2"/>
      <c r="M15" s="39"/>
      <c r="N15" s="37"/>
      <c r="O15" s="40"/>
      <c r="P15" s="2">
        <v>0</v>
      </c>
      <c r="Q15" s="41">
        <f t="shared" si="0"/>
        <v>0</v>
      </c>
      <c r="R15" s="46">
        <f>Q15/Q31</f>
        <v>0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x14ac:dyDescent="0.25">
      <c r="A16" s="24" t="s">
        <v>48</v>
      </c>
      <c r="B16" s="28"/>
      <c r="C16" s="29">
        <v>3</v>
      </c>
      <c r="D16" s="31"/>
      <c r="E16" s="32"/>
      <c r="F16" s="34"/>
      <c r="G16" s="31"/>
      <c r="H16" s="35"/>
      <c r="I16" s="2"/>
      <c r="J16" s="33"/>
      <c r="K16" s="36"/>
      <c r="L16" s="2"/>
      <c r="M16" s="39"/>
      <c r="N16" s="37"/>
      <c r="O16" s="40"/>
      <c r="P16" s="2">
        <v>1</v>
      </c>
      <c r="Q16" s="41">
        <f t="shared" si="0"/>
        <v>4</v>
      </c>
      <c r="R16" s="45">
        <f>Q16/Q31</f>
        <v>2.1164021164021163E-2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x14ac:dyDescent="0.25">
      <c r="A17" s="24" t="s">
        <v>49</v>
      </c>
      <c r="B17" s="28"/>
      <c r="C17" s="29"/>
      <c r="D17" s="31"/>
      <c r="E17" s="32"/>
      <c r="F17" s="34"/>
      <c r="G17" s="31">
        <v>1</v>
      </c>
      <c r="H17" s="35"/>
      <c r="I17" s="2"/>
      <c r="J17" s="33">
        <v>1</v>
      </c>
      <c r="K17" s="36"/>
      <c r="L17" s="2"/>
      <c r="M17" s="39"/>
      <c r="N17" s="37"/>
      <c r="O17" s="40"/>
      <c r="P17" s="2">
        <v>1</v>
      </c>
      <c r="Q17" s="41">
        <f t="shared" si="0"/>
        <v>3</v>
      </c>
      <c r="R17" s="45">
        <f>Q17/Q31</f>
        <v>1.5873015873015872E-2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x14ac:dyDescent="0.25">
      <c r="A18" s="24" t="s">
        <v>50</v>
      </c>
      <c r="B18" s="28"/>
      <c r="C18" s="29"/>
      <c r="D18" s="31"/>
      <c r="E18" s="32"/>
      <c r="F18" s="34"/>
      <c r="G18" s="31"/>
      <c r="H18" s="35"/>
      <c r="I18" s="2"/>
      <c r="J18" s="33"/>
      <c r="K18" s="36"/>
      <c r="L18" s="2"/>
      <c r="M18" s="39"/>
      <c r="N18" s="37"/>
      <c r="O18" s="40"/>
      <c r="P18" s="2">
        <v>0</v>
      </c>
      <c r="Q18" s="41">
        <f t="shared" si="0"/>
        <v>0</v>
      </c>
      <c r="R18" s="46">
        <f>Q18/Q31</f>
        <v>0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x14ac:dyDescent="0.25">
      <c r="A19" s="24" t="s">
        <v>51</v>
      </c>
      <c r="B19" s="28"/>
      <c r="C19" s="29"/>
      <c r="D19" s="31"/>
      <c r="E19" s="32"/>
      <c r="F19" s="34"/>
      <c r="G19" s="31"/>
      <c r="H19" s="35"/>
      <c r="I19" s="2"/>
      <c r="J19" s="33"/>
      <c r="K19" s="36"/>
      <c r="L19" s="2"/>
      <c r="M19" s="39">
        <v>1</v>
      </c>
      <c r="N19" s="37"/>
      <c r="O19" s="40"/>
      <c r="P19" s="2">
        <v>0</v>
      </c>
      <c r="Q19" s="41">
        <f t="shared" si="0"/>
        <v>1</v>
      </c>
      <c r="R19" s="45">
        <f>Q19/Q31</f>
        <v>5.2910052910052907E-3</v>
      </c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x14ac:dyDescent="0.25">
      <c r="A20" s="24" t="s">
        <v>52</v>
      </c>
      <c r="B20" s="28"/>
      <c r="C20" s="29"/>
      <c r="D20" s="31"/>
      <c r="E20" s="32"/>
      <c r="F20" s="34"/>
      <c r="G20" s="31"/>
      <c r="H20" s="35"/>
      <c r="I20" s="2"/>
      <c r="J20" s="33"/>
      <c r="K20" s="36"/>
      <c r="L20" s="2"/>
      <c r="M20" s="39"/>
      <c r="N20" s="37"/>
      <c r="O20" s="40"/>
      <c r="P20" s="2">
        <v>0</v>
      </c>
      <c r="Q20" s="41">
        <f t="shared" si="0"/>
        <v>0</v>
      </c>
      <c r="R20" s="46">
        <f>Q20/Q31</f>
        <v>0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x14ac:dyDescent="0.25">
      <c r="A21" s="24" t="s">
        <v>53</v>
      </c>
      <c r="B21" s="28"/>
      <c r="C21" s="29"/>
      <c r="D21" s="31"/>
      <c r="E21" s="32"/>
      <c r="F21" s="34"/>
      <c r="G21" s="31"/>
      <c r="H21" s="35"/>
      <c r="I21" s="2"/>
      <c r="J21" s="33"/>
      <c r="K21" s="36"/>
      <c r="L21" s="2"/>
      <c r="M21" s="39"/>
      <c r="N21" s="37"/>
      <c r="O21" s="40"/>
      <c r="P21" s="2">
        <v>0</v>
      </c>
      <c r="Q21" s="41">
        <f t="shared" si="0"/>
        <v>0</v>
      </c>
      <c r="R21" s="46">
        <f>Q21/Q31</f>
        <v>0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x14ac:dyDescent="0.25">
      <c r="A22" s="24" t="s">
        <v>54</v>
      </c>
      <c r="B22" s="28"/>
      <c r="C22" s="29"/>
      <c r="D22" s="31"/>
      <c r="E22" s="32"/>
      <c r="F22" s="34"/>
      <c r="G22" s="31"/>
      <c r="H22" s="35"/>
      <c r="I22" s="2"/>
      <c r="J22" s="33"/>
      <c r="K22" s="36"/>
      <c r="L22" s="2"/>
      <c r="M22" s="39"/>
      <c r="N22" s="37"/>
      <c r="O22" s="40"/>
      <c r="P22" s="2">
        <v>0</v>
      </c>
      <c r="Q22" s="41">
        <f t="shared" si="0"/>
        <v>0</v>
      </c>
      <c r="R22" s="46">
        <f>Q22/Q31</f>
        <v>0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x14ac:dyDescent="0.25">
      <c r="A23" s="24" t="s">
        <v>67</v>
      </c>
      <c r="B23" s="28"/>
      <c r="C23" s="29"/>
      <c r="D23" s="31"/>
      <c r="E23" s="32"/>
      <c r="F23" s="34"/>
      <c r="G23" s="31"/>
      <c r="H23" s="35">
        <v>1</v>
      </c>
      <c r="I23" s="2"/>
      <c r="J23" s="33"/>
      <c r="K23" s="36"/>
      <c r="L23" s="2"/>
      <c r="M23" s="39"/>
      <c r="N23" s="37"/>
      <c r="O23" s="40">
        <v>1</v>
      </c>
      <c r="P23" s="2">
        <v>0</v>
      </c>
      <c r="Q23" s="41">
        <f t="shared" si="0"/>
        <v>2</v>
      </c>
      <c r="R23" s="45">
        <f>Q23/Q31</f>
        <v>1.0582010582010581E-2</v>
      </c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x14ac:dyDescent="0.25">
      <c r="A24" s="24" t="s">
        <v>55</v>
      </c>
      <c r="B24" s="28"/>
      <c r="C24" s="29"/>
      <c r="D24" s="31"/>
      <c r="E24" s="32"/>
      <c r="F24" s="34"/>
      <c r="G24" s="31"/>
      <c r="H24" s="35"/>
      <c r="I24" s="2"/>
      <c r="J24" s="33"/>
      <c r="K24" s="36"/>
      <c r="L24" s="2"/>
      <c r="M24" s="39"/>
      <c r="N24" s="37"/>
      <c r="O24" s="40"/>
      <c r="P24" s="2">
        <v>0</v>
      </c>
      <c r="Q24" s="41">
        <f t="shared" si="0"/>
        <v>0</v>
      </c>
      <c r="R24" s="46">
        <f>Q24/Q31</f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x14ac:dyDescent="0.25">
      <c r="A25" s="11" t="s">
        <v>64</v>
      </c>
      <c r="B25" s="28"/>
      <c r="C25" s="29"/>
      <c r="D25" s="31"/>
      <c r="E25" s="32"/>
      <c r="F25" s="34">
        <v>1</v>
      </c>
      <c r="G25" s="31"/>
      <c r="H25" s="35"/>
      <c r="I25" s="2"/>
      <c r="J25" s="33"/>
      <c r="K25" s="36"/>
      <c r="L25" s="2"/>
      <c r="M25" s="39"/>
      <c r="N25" s="37"/>
      <c r="O25" s="40"/>
      <c r="P25" s="2">
        <v>0</v>
      </c>
      <c r="Q25" s="41">
        <f t="shared" si="0"/>
        <v>1</v>
      </c>
      <c r="R25" s="45">
        <f>Q25/Q31</f>
        <v>5.2910052910052907E-3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x14ac:dyDescent="0.25">
      <c r="A26" s="11" t="s">
        <v>70</v>
      </c>
      <c r="B26" s="28"/>
      <c r="C26" s="29"/>
      <c r="D26" s="31"/>
      <c r="E26" s="32"/>
      <c r="F26" s="34"/>
      <c r="G26" s="31"/>
      <c r="H26" s="35"/>
      <c r="I26" s="2"/>
      <c r="J26" s="33">
        <v>1</v>
      </c>
      <c r="K26" s="36"/>
      <c r="L26" s="2"/>
      <c r="M26" s="39"/>
      <c r="N26" s="37"/>
      <c r="O26" s="40"/>
      <c r="P26" s="2">
        <v>0</v>
      </c>
      <c r="Q26" s="41">
        <f t="shared" si="0"/>
        <v>1</v>
      </c>
      <c r="R26" s="45">
        <f>Q26/Q31</f>
        <v>5.2910052910052907E-3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x14ac:dyDescent="0.25">
      <c r="A27" s="11" t="s">
        <v>60</v>
      </c>
      <c r="B27" s="28"/>
      <c r="C27" s="29">
        <v>1</v>
      </c>
      <c r="D27" s="31"/>
      <c r="E27" s="32">
        <v>1</v>
      </c>
      <c r="F27" s="34"/>
      <c r="G27" s="31"/>
      <c r="H27" s="35"/>
      <c r="I27" s="2"/>
      <c r="J27" s="33"/>
      <c r="K27" s="36"/>
      <c r="L27" s="2"/>
      <c r="M27" s="39"/>
      <c r="N27" s="37"/>
      <c r="O27" s="40"/>
      <c r="P27" s="2">
        <v>3</v>
      </c>
      <c r="Q27" s="41">
        <f t="shared" si="0"/>
        <v>5</v>
      </c>
      <c r="R27" s="45">
        <f>Q27/Q31</f>
        <v>2.6455026455026454E-2</v>
      </c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x14ac:dyDescent="0.25">
      <c r="A28" s="11" t="s">
        <v>72</v>
      </c>
      <c r="B28" s="28"/>
      <c r="C28" s="29"/>
      <c r="D28" s="31"/>
      <c r="E28" s="32"/>
      <c r="F28" s="34"/>
      <c r="G28" s="31"/>
      <c r="H28" s="35"/>
      <c r="I28" s="2"/>
      <c r="J28" s="33">
        <v>1</v>
      </c>
      <c r="K28" s="36"/>
      <c r="L28" s="2"/>
      <c r="M28" s="39"/>
      <c r="N28" s="37"/>
      <c r="O28" s="40"/>
      <c r="P28" s="2">
        <v>0</v>
      </c>
      <c r="Q28" s="41">
        <f t="shared" si="0"/>
        <v>1</v>
      </c>
      <c r="R28" s="45">
        <f>Q28/Q31</f>
        <v>5.2910052910052907E-3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x14ac:dyDescent="0.25">
      <c r="A29" s="11" t="s">
        <v>80</v>
      </c>
      <c r="B29" s="28"/>
      <c r="C29" s="29"/>
      <c r="D29" s="31"/>
      <c r="E29" s="32"/>
      <c r="F29" s="34"/>
      <c r="G29" s="31"/>
      <c r="H29" s="35"/>
      <c r="I29" s="2"/>
      <c r="J29" s="33"/>
      <c r="K29" s="36"/>
      <c r="L29" s="2"/>
      <c r="M29" s="39"/>
      <c r="N29" s="37"/>
      <c r="O29" s="40"/>
      <c r="P29" s="2">
        <v>1</v>
      </c>
      <c r="Q29" s="41">
        <f t="shared" si="0"/>
        <v>1</v>
      </c>
      <c r="R29" s="45">
        <f>Q29/Q31</f>
        <v>5.2910052910052907E-3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x14ac:dyDescent="0.25">
      <c r="A30" s="11" t="s">
        <v>71</v>
      </c>
      <c r="B30" s="28"/>
      <c r="C30" s="29"/>
      <c r="D30" s="31"/>
      <c r="E30" s="32"/>
      <c r="F30" s="34"/>
      <c r="G30" s="31"/>
      <c r="H30" s="35"/>
      <c r="I30" s="2"/>
      <c r="J30" s="33">
        <v>2</v>
      </c>
      <c r="K30" s="36"/>
      <c r="L30" s="2"/>
      <c r="M30" s="39"/>
      <c r="N30" s="37">
        <v>1</v>
      </c>
      <c r="O30" s="40"/>
      <c r="P30" s="2"/>
      <c r="Q30" s="41">
        <f t="shared" si="0"/>
        <v>3</v>
      </c>
      <c r="R30" s="45">
        <f>Q30/Q31</f>
        <v>1.5873015873015872E-2</v>
      </c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s="30" customFormat="1" x14ac:dyDescent="0.25">
      <c r="A31" s="41" t="s">
        <v>17</v>
      </c>
      <c r="B31" s="41">
        <f t="shared" ref="B31:I31" si="3">SUM(B1:B30)</f>
        <v>10</v>
      </c>
      <c r="C31" s="41">
        <f t="shared" si="3"/>
        <v>27</v>
      </c>
      <c r="D31" s="41">
        <f t="shared" si="3"/>
        <v>5</v>
      </c>
      <c r="E31" s="41">
        <f t="shared" si="3"/>
        <v>20</v>
      </c>
      <c r="F31" s="41">
        <f t="shared" si="3"/>
        <v>6</v>
      </c>
      <c r="G31" s="41">
        <f t="shared" si="3"/>
        <v>3</v>
      </c>
      <c r="H31" s="41">
        <f t="shared" si="3"/>
        <v>13</v>
      </c>
      <c r="I31" s="41">
        <f t="shared" si="3"/>
        <v>4</v>
      </c>
      <c r="J31" s="41">
        <f t="shared" ref="J31:P31" si="4">SUM(J1:J30)</f>
        <v>6</v>
      </c>
      <c r="K31" s="41">
        <f t="shared" si="4"/>
        <v>3</v>
      </c>
      <c r="L31" s="41">
        <f t="shared" si="4"/>
        <v>6</v>
      </c>
      <c r="M31" s="42">
        <f t="shared" si="4"/>
        <v>17</v>
      </c>
      <c r="N31" s="41">
        <f t="shared" si="4"/>
        <v>7</v>
      </c>
      <c r="O31" s="41">
        <f t="shared" si="4"/>
        <v>4</v>
      </c>
      <c r="P31" s="41">
        <f t="shared" si="4"/>
        <v>58</v>
      </c>
      <c r="Q31" s="41">
        <f>SUM(B31:P31)</f>
        <v>189</v>
      </c>
    </row>
    <row r="32" spans="1:29" x14ac:dyDescent="0.25">
      <c r="A32" s="11"/>
      <c r="B32" s="11" t="s">
        <v>56</v>
      </c>
      <c r="C32" s="11" t="s">
        <v>57</v>
      </c>
      <c r="D32" s="11" t="s">
        <v>61</v>
      </c>
      <c r="E32" s="11" t="s">
        <v>62</v>
      </c>
      <c r="F32" s="11" t="s">
        <v>63</v>
      </c>
      <c r="G32" s="11" t="s">
        <v>65</v>
      </c>
      <c r="H32" s="11" t="s">
        <v>66</v>
      </c>
      <c r="I32" s="11" t="s">
        <v>68</v>
      </c>
      <c r="J32" s="11" t="s">
        <v>69</v>
      </c>
      <c r="K32" s="11" t="s">
        <v>73</v>
      </c>
      <c r="L32" s="11" t="s">
        <v>74</v>
      </c>
      <c r="M32" s="43" t="s">
        <v>75</v>
      </c>
      <c r="N32" s="11" t="s">
        <v>76</v>
      </c>
      <c r="O32" s="11" t="s">
        <v>78</v>
      </c>
      <c r="P32" s="11" t="s">
        <v>79</v>
      </c>
      <c r="Q32" s="11"/>
    </row>
    <row r="33" spans="2:17" x14ac:dyDescent="0.25">
      <c r="M33" s="38"/>
      <c r="Q33">
        <f>SUM(Q1:Q30)</f>
        <v>189</v>
      </c>
    </row>
    <row r="34" spans="2:17" x14ac:dyDescent="0.25">
      <c r="B34">
        <f>10+27+5+20+6+3+13+4+6+3+6+17+7+10+4+58</f>
        <v>199</v>
      </c>
      <c r="M34" s="3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selection activeCell="K21" sqref="K21"/>
    </sheetView>
  </sheetViews>
  <sheetFormatPr defaultRowHeight="15" x14ac:dyDescent="0.25"/>
  <cols>
    <col min="1" max="1" width="9.140625" style="1"/>
    <col min="2" max="2" width="30.140625" style="1" customWidth="1"/>
    <col min="3" max="4" width="12.42578125" style="1" customWidth="1"/>
    <col min="5" max="6" width="9.140625" style="1"/>
    <col min="7" max="7" width="8.42578125" style="1" customWidth="1"/>
    <col min="8" max="9" width="12.140625" style="1" customWidth="1"/>
    <col min="10" max="10" width="11.28515625" style="1" customWidth="1"/>
    <col min="11" max="11" width="16.7109375" style="1" customWidth="1"/>
    <col min="12" max="16384" width="9.140625" style="1"/>
  </cols>
  <sheetData>
    <row r="1" spans="1:11" ht="21" customHeight="1" x14ac:dyDescent="0.25">
      <c r="A1" s="49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60" customHeight="1" x14ac:dyDescent="0.25">
      <c r="A2" s="9" t="s">
        <v>13</v>
      </c>
      <c r="B2" s="9" t="s">
        <v>14</v>
      </c>
      <c r="C2" s="9" t="s">
        <v>17</v>
      </c>
      <c r="D2" s="9"/>
      <c r="E2" s="9" t="s">
        <v>28</v>
      </c>
      <c r="F2" s="9" t="s">
        <v>16</v>
      </c>
      <c r="G2" s="9" t="s">
        <v>29</v>
      </c>
      <c r="H2" s="9" t="s">
        <v>33</v>
      </c>
      <c r="I2" s="9" t="s">
        <v>32</v>
      </c>
      <c r="J2" s="9" t="s">
        <v>30</v>
      </c>
      <c r="K2" s="9" t="s">
        <v>31</v>
      </c>
    </row>
    <row r="3" spans="1:11" s="15" customFormat="1" x14ac:dyDescent="0.25">
      <c r="A3" s="12">
        <v>1</v>
      </c>
      <c r="B3" s="13" t="s">
        <v>12</v>
      </c>
      <c r="C3" s="22">
        <v>2</v>
      </c>
      <c r="D3" s="14">
        <f>SUM(E3:K3)</f>
        <v>2</v>
      </c>
      <c r="E3" s="14">
        <v>1</v>
      </c>
      <c r="F3" s="14">
        <v>1</v>
      </c>
      <c r="G3" s="14"/>
      <c r="I3" s="14"/>
      <c r="J3" s="14"/>
      <c r="K3" s="14"/>
    </row>
    <row r="4" spans="1:11" s="15" customFormat="1" x14ac:dyDescent="0.25">
      <c r="A4" s="12">
        <v>2</v>
      </c>
      <c r="B4" s="13" t="s">
        <v>0</v>
      </c>
      <c r="C4" s="22">
        <v>24</v>
      </c>
      <c r="D4" s="14">
        <f>SUM(E4:K4)</f>
        <v>24</v>
      </c>
      <c r="E4" s="14">
        <v>7</v>
      </c>
      <c r="F4" s="14">
        <v>14</v>
      </c>
      <c r="G4" s="14"/>
      <c r="H4" s="14"/>
      <c r="I4" s="14"/>
      <c r="J4" s="14">
        <v>3</v>
      </c>
      <c r="K4" s="14"/>
    </row>
    <row r="5" spans="1:11" s="15" customFormat="1" x14ac:dyDescent="0.25">
      <c r="A5" s="12">
        <v>3</v>
      </c>
      <c r="B5" s="13" t="s">
        <v>1</v>
      </c>
      <c r="C5" s="22">
        <v>10</v>
      </c>
      <c r="D5" s="14">
        <f>SUM(E5:K5)</f>
        <v>10</v>
      </c>
      <c r="E5" s="14">
        <v>5</v>
      </c>
      <c r="F5" s="14">
        <v>4</v>
      </c>
      <c r="G5" s="14">
        <v>1</v>
      </c>
      <c r="H5" s="14"/>
      <c r="I5" s="14"/>
      <c r="J5" s="14"/>
      <c r="K5" s="14"/>
    </row>
    <row r="6" spans="1:11" s="15" customFormat="1" x14ac:dyDescent="0.25">
      <c r="A6" s="12">
        <v>4</v>
      </c>
      <c r="B6" s="13" t="s">
        <v>18</v>
      </c>
      <c r="C6" s="22">
        <v>5</v>
      </c>
      <c r="D6" s="14">
        <f>SUM(E6:K6)</f>
        <v>5</v>
      </c>
      <c r="E6" s="14">
        <v>2</v>
      </c>
      <c r="F6" s="14">
        <v>3</v>
      </c>
      <c r="G6" s="14"/>
      <c r="H6" s="14"/>
      <c r="I6" s="14"/>
      <c r="J6" s="14"/>
      <c r="K6" s="14"/>
    </row>
    <row r="7" spans="1:11" s="15" customFormat="1" x14ac:dyDescent="0.25">
      <c r="A7" s="12">
        <v>5</v>
      </c>
      <c r="B7" s="16" t="s">
        <v>19</v>
      </c>
      <c r="C7" s="23">
        <v>72</v>
      </c>
      <c r="D7" s="14">
        <f>SUM(E7:K7)</f>
        <v>72</v>
      </c>
      <c r="E7" s="17">
        <v>43</v>
      </c>
      <c r="F7" s="17">
        <v>24</v>
      </c>
      <c r="G7" s="14"/>
      <c r="H7" s="14"/>
      <c r="I7" s="17">
        <v>2</v>
      </c>
      <c r="J7" s="17">
        <v>1</v>
      </c>
      <c r="K7" s="17">
        <v>2</v>
      </c>
    </row>
    <row r="8" spans="1:11" s="15" customFormat="1" x14ac:dyDescent="0.25">
      <c r="A8" s="12">
        <v>6</v>
      </c>
      <c r="B8" s="13" t="s">
        <v>2</v>
      </c>
      <c r="C8" s="22">
        <v>9</v>
      </c>
      <c r="D8" s="14">
        <f t="shared" ref="D8:D17" si="0">SUM(E8:K8)</f>
        <v>9</v>
      </c>
      <c r="E8" s="14">
        <v>3</v>
      </c>
      <c r="F8" s="14">
        <v>5</v>
      </c>
      <c r="G8" s="14"/>
      <c r="H8" s="14"/>
      <c r="I8" s="14">
        <v>1</v>
      </c>
      <c r="J8" s="14"/>
      <c r="K8" s="14"/>
    </row>
    <row r="9" spans="1:11" s="15" customFormat="1" x14ac:dyDescent="0.25">
      <c r="A9" s="12">
        <v>7</v>
      </c>
      <c r="B9" s="13" t="s">
        <v>3</v>
      </c>
      <c r="C9" s="22">
        <v>9</v>
      </c>
      <c r="D9" s="14">
        <f t="shared" si="0"/>
        <v>9</v>
      </c>
      <c r="E9" s="14"/>
      <c r="F9" s="14">
        <v>8</v>
      </c>
      <c r="G9" s="14"/>
      <c r="I9" s="14"/>
      <c r="J9" s="14">
        <v>1</v>
      </c>
      <c r="K9" s="14"/>
    </row>
    <row r="10" spans="1:11" s="15" customFormat="1" ht="19.5" customHeight="1" x14ac:dyDescent="0.25">
      <c r="A10" s="12">
        <v>8</v>
      </c>
      <c r="B10" s="13" t="s">
        <v>4</v>
      </c>
      <c r="C10" s="22">
        <v>5</v>
      </c>
      <c r="D10" s="14">
        <f t="shared" si="0"/>
        <v>5</v>
      </c>
      <c r="E10" s="14">
        <v>3</v>
      </c>
      <c r="F10" s="14">
        <v>2</v>
      </c>
      <c r="G10" s="18"/>
      <c r="H10" s="19"/>
      <c r="I10" s="14"/>
      <c r="J10" s="19"/>
      <c r="K10" s="19"/>
    </row>
    <row r="11" spans="1:11" s="15" customFormat="1" x14ac:dyDescent="0.25">
      <c r="A11" s="12">
        <v>9</v>
      </c>
      <c r="B11" s="13" t="s">
        <v>5</v>
      </c>
      <c r="C11" s="22">
        <v>7</v>
      </c>
      <c r="D11" s="14">
        <f t="shared" si="0"/>
        <v>7</v>
      </c>
      <c r="E11" s="14"/>
      <c r="F11" s="14">
        <v>5</v>
      </c>
      <c r="G11" s="14"/>
      <c r="H11" s="14">
        <v>2</v>
      </c>
      <c r="I11" s="14"/>
      <c r="J11" s="14"/>
      <c r="K11" s="14"/>
    </row>
    <row r="12" spans="1:11" s="15" customFormat="1" x14ac:dyDescent="0.25">
      <c r="A12" s="12">
        <v>10</v>
      </c>
      <c r="B12" s="13" t="s">
        <v>6</v>
      </c>
      <c r="C12" s="22">
        <v>1</v>
      </c>
      <c r="D12" s="14">
        <f t="shared" si="0"/>
        <v>1</v>
      </c>
      <c r="E12" s="14"/>
      <c r="F12" s="14">
        <v>1</v>
      </c>
      <c r="G12" s="14"/>
      <c r="H12" s="14"/>
      <c r="I12" s="14"/>
      <c r="J12" s="14"/>
      <c r="K12" s="14"/>
    </row>
    <row r="13" spans="1:11" s="15" customFormat="1" x14ac:dyDescent="0.25">
      <c r="A13" s="12">
        <v>11</v>
      </c>
      <c r="B13" s="13" t="s">
        <v>7</v>
      </c>
      <c r="C13" s="22">
        <v>3</v>
      </c>
      <c r="D13" s="14">
        <f t="shared" si="0"/>
        <v>3</v>
      </c>
      <c r="E13" s="14">
        <v>1</v>
      </c>
      <c r="F13" s="14">
        <v>2</v>
      </c>
      <c r="G13" s="14"/>
      <c r="H13" s="14"/>
      <c r="I13" s="14"/>
      <c r="J13" s="14"/>
      <c r="K13" s="14"/>
    </row>
    <row r="14" spans="1:11" s="15" customFormat="1" x14ac:dyDescent="0.25">
      <c r="A14" s="12">
        <v>12</v>
      </c>
      <c r="B14" s="13" t="s">
        <v>8</v>
      </c>
      <c r="C14" s="22">
        <v>6</v>
      </c>
      <c r="D14" s="14">
        <f t="shared" si="0"/>
        <v>6</v>
      </c>
      <c r="E14" s="14">
        <v>3</v>
      </c>
      <c r="F14" s="14">
        <v>3</v>
      </c>
      <c r="G14" s="14"/>
      <c r="H14" s="14"/>
      <c r="I14" s="14"/>
      <c r="J14" s="14"/>
      <c r="K14" s="14"/>
    </row>
    <row r="15" spans="1:11" s="15" customFormat="1" x14ac:dyDescent="0.25">
      <c r="A15" s="12">
        <v>13</v>
      </c>
      <c r="B15" s="13" t="s">
        <v>34</v>
      </c>
      <c r="C15" s="22">
        <v>17</v>
      </c>
      <c r="D15" s="14">
        <f t="shared" si="0"/>
        <v>17</v>
      </c>
      <c r="E15" s="14">
        <v>10</v>
      </c>
      <c r="F15" s="14">
        <v>6</v>
      </c>
      <c r="G15" s="19"/>
      <c r="H15" s="19">
        <v>1</v>
      </c>
      <c r="I15" s="19"/>
      <c r="J15" s="19"/>
      <c r="K15" s="19"/>
    </row>
    <row r="16" spans="1:11" s="15" customFormat="1" x14ac:dyDescent="0.25">
      <c r="A16" s="12">
        <v>14</v>
      </c>
      <c r="B16" s="13" t="s">
        <v>9</v>
      </c>
      <c r="C16" s="22">
        <v>2</v>
      </c>
      <c r="D16" s="14">
        <f t="shared" si="0"/>
        <v>2</v>
      </c>
      <c r="E16" s="14"/>
      <c r="F16" s="14">
        <v>2</v>
      </c>
      <c r="G16" s="14"/>
      <c r="H16" s="14"/>
      <c r="I16" s="14"/>
      <c r="J16" s="14"/>
      <c r="K16" s="14"/>
    </row>
    <row r="17" spans="1:11" s="15" customFormat="1" x14ac:dyDescent="0.25">
      <c r="A17" s="12">
        <v>15</v>
      </c>
      <c r="B17" s="13" t="s">
        <v>10</v>
      </c>
      <c r="C17" s="22">
        <v>11</v>
      </c>
      <c r="D17" s="14">
        <f t="shared" si="0"/>
        <v>11</v>
      </c>
      <c r="E17" s="14">
        <v>6</v>
      </c>
      <c r="F17" s="14">
        <v>5</v>
      </c>
      <c r="G17" s="14"/>
      <c r="H17" s="14"/>
      <c r="I17" s="14"/>
      <c r="J17" s="14"/>
      <c r="K17" s="14"/>
    </row>
    <row r="18" spans="1:11" s="15" customFormat="1" ht="15.75" x14ac:dyDescent="0.25">
      <c r="B18" s="20" t="s">
        <v>11</v>
      </c>
      <c r="C18" s="21">
        <f t="shared" ref="C18:J18" si="1">SUM(C3:C17)</f>
        <v>183</v>
      </c>
      <c r="D18" s="14">
        <f>SUM(D3:D17)</f>
        <v>183</v>
      </c>
      <c r="E18" s="21">
        <f t="shared" si="1"/>
        <v>84</v>
      </c>
      <c r="F18" s="21">
        <f t="shared" si="1"/>
        <v>85</v>
      </c>
      <c r="G18" s="21">
        <f t="shared" si="1"/>
        <v>1</v>
      </c>
      <c r="H18" s="21">
        <f t="shared" si="1"/>
        <v>3</v>
      </c>
      <c r="I18" s="21">
        <f t="shared" ref="I18" si="2">SUM(I3:I17)</f>
        <v>3</v>
      </c>
      <c r="J18" s="21">
        <f t="shared" si="1"/>
        <v>5</v>
      </c>
      <c r="K18" s="21">
        <f t="shared" ref="K18" si="3">SUM(K3:K17)</f>
        <v>2</v>
      </c>
    </row>
    <row r="19" spans="1:11" x14ac:dyDescent="0.25">
      <c r="E19" s="26">
        <f>E18/C18</f>
        <v>0.45901639344262296</v>
      </c>
      <c r="F19" s="26">
        <f>F18/C18</f>
        <v>0.46448087431693991</v>
      </c>
      <c r="G19" s="26">
        <f>G18/C18</f>
        <v>5.4644808743169399E-3</v>
      </c>
      <c r="H19" s="26">
        <f>H18/C18</f>
        <v>1.6393442622950821E-2</v>
      </c>
      <c r="I19" s="26">
        <f>I18/C18</f>
        <v>1.6393442622950821E-2</v>
      </c>
      <c r="J19" s="26">
        <f>J18/C18</f>
        <v>2.7322404371584699E-2</v>
      </c>
      <c r="K19" s="26">
        <f>K18/C18</f>
        <v>1.092896174863388E-2</v>
      </c>
    </row>
  </sheetData>
  <mergeCells count="1">
    <mergeCell ref="A1:K1"/>
  </mergeCells>
  <pageMargins left="0.7" right="0.7" top="0.75" bottom="0.75" header="0.3" footer="0.3"/>
  <pageSetup paperSize="9" scale="9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sqref="A1:R27"/>
    </sheetView>
  </sheetViews>
  <sheetFormatPr defaultRowHeight="15" x14ac:dyDescent="0.25"/>
  <cols>
    <col min="1" max="1" width="52" customWidth="1"/>
    <col min="2" max="2" width="4.28515625" customWidth="1"/>
    <col min="3" max="17" width="4.42578125" customWidth="1"/>
  </cols>
  <sheetData>
    <row r="1" spans="1:18" x14ac:dyDescent="0.25">
      <c r="A1" s="24" t="s">
        <v>81</v>
      </c>
      <c r="B1" s="28">
        <v>2</v>
      </c>
      <c r="C1" s="29">
        <v>2</v>
      </c>
      <c r="D1" s="31"/>
      <c r="E1" s="32"/>
      <c r="F1" s="34"/>
      <c r="G1" s="31">
        <v>1</v>
      </c>
      <c r="H1" s="35"/>
      <c r="I1" s="2"/>
      <c r="J1" s="33">
        <v>3</v>
      </c>
      <c r="K1" s="36">
        <v>1</v>
      </c>
      <c r="L1" s="2"/>
      <c r="M1" s="39">
        <v>1</v>
      </c>
      <c r="N1" s="37">
        <v>1</v>
      </c>
      <c r="O1" s="40">
        <v>6</v>
      </c>
      <c r="P1" s="48">
        <v>7</v>
      </c>
      <c r="Q1" s="41">
        <f>SUM(B1:P1)</f>
        <v>24</v>
      </c>
      <c r="R1" s="47">
        <f>Q1/Q26</f>
        <v>0.28235294117647058</v>
      </c>
    </row>
    <row r="2" spans="1:18" x14ac:dyDescent="0.25">
      <c r="A2" s="24" t="s">
        <v>82</v>
      </c>
      <c r="B2" s="28"/>
      <c r="C2" s="29">
        <v>1</v>
      </c>
      <c r="D2" s="31">
        <v>1</v>
      </c>
      <c r="E2" s="32"/>
      <c r="F2" s="34"/>
      <c r="G2" s="31"/>
      <c r="H2" s="35">
        <v>2</v>
      </c>
      <c r="I2" s="2"/>
      <c r="J2" s="33"/>
      <c r="K2" s="36"/>
      <c r="L2" s="2"/>
      <c r="M2" s="39"/>
      <c r="N2" s="37">
        <v>2</v>
      </c>
      <c r="O2" s="40"/>
      <c r="P2" s="48">
        <v>1</v>
      </c>
      <c r="Q2" s="41">
        <f t="shared" ref="Q2:Q25" si="0">SUM(B2:P2)</f>
        <v>7</v>
      </c>
      <c r="R2" s="47">
        <f>Q2/Q26</f>
        <v>8.2352941176470587E-2</v>
      </c>
    </row>
    <row r="3" spans="1:18" ht="30" x14ac:dyDescent="0.25">
      <c r="A3" s="24" t="s">
        <v>83</v>
      </c>
      <c r="B3" s="28"/>
      <c r="C3" s="29">
        <v>1</v>
      </c>
      <c r="D3" s="31"/>
      <c r="E3" s="32"/>
      <c r="F3" s="34"/>
      <c r="G3" s="31"/>
      <c r="H3" s="35">
        <v>1</v>
      </c>
      <c r="I3" s="2"/>
      <c r="J3" s="33">
        <v>1</v>
      </c>
      <c r="K3" s="36"/>
      <c r="L3" s="2">
        <v>1</v>
      </c>
      <c r="M3" s="39"/>
      <c r="N3" s="37"/>
      <c r="O3" s="40">
        <v>3</v>
      </c>
      <c r="P3" s="48">
        <v>1</v>
      </c>
      <c r="Q3" s="41">
        <f t="shared" si="0"/>
        <v>8</v>
      </c>
      <c r="R3" s="47">
        <f>Q3/Q26</f>
        <v>9.4117647058823528E-2</v>
      </c>
    </row>
    <row r="4" spans="1:18" x14ac:dyDescent="0.25">
      <c r="A4" s="24" t="s">
        <v>116</v>
      </c>
      <c r="B4" s="28"/>
      <c r="C4" s="29"/>
      <c r="D4" s="31"/>
      <c r="E4" s="32"/>
      <c r="F4" s="34"/>
      <c r="G4" s="31"/>
      <c r="H4" s="35"/>
      <c r="I4" s="2"/>
      <c r="J4" s="33"/>
      <c r="K4" s="36"/>
      <c r="L4" s="2"/>
      <c r="M4" s="39"/>
      <c r="N4" s="37"/>
      <c r="O4" s="40">
        <v>3</v>
      </c>
      <c r="P4" s="48"/>
      <c r="Q4" s="41">
        <f t="shared" si="0"/>
        <v>3</v>
      </c>
      <c r="R4" s="47">
        <f>Q4/Q26</f>
        <v>3.5294117647058823E-2</v>
      </c>
    </row>
    <row r="5" spans="1:18" x14ac:dyDescent="0.25">
      <c r="A5" s="24" t="s">
        <v>84</v>
      </c>
      <c r="B5" s="28"/>
      <c r="C5" s="29">
        <v>1</v>
      </c>
      <c r="D5" s="31">
        <v>1</v>
      </c>
      <c r="E5" s="32"/>
      <c r="F5" s="34"/>
      <c r="G5" s="31"/>
      <c r="H5" s="35"/>
      <c r="I5" s="2">
        <v>1</v>
      </c>
      <c r="J5" s="33">
        <v>1</v>
      </c>
      <c r="K5" s="36"/>
      <c r="L5" s="2"/>
      <c r="M5" s="39"/>
      <c r="N5" s="37">
        <v>1</v>
      </c>
      <c r="O5" s="40">
        <v>1</v>
      </c>
      <c r="P5" s="48">
        <v>1</v>
      </c>
      <c r="Q5" s="41">
        <f t="shared" si="0"/>
        <v>7</v>
      </c>
      <c r="R5" s="47">
        <f>Q5/Q26</f>
        <v>8.2352941176470587E-2</v>
      </c>
    </row>
    <row r="6" spans="1:18" x14ac:dyDescent="0.25">
      <c r="A6" s="24" t="s">
        <v>85</v>
      </c>
      <c r="B6" s="28"/>
      <c r="C6" s="29"/>
      <c r="D6" s="31"/>
      <c r="E6" s="32"/>
      <c r="F6" s="34">
        <v>1</v>
      </c>
      <c r="G6" s="31">
        <v>1</v>
      </c>
      <c r="H6" s="35"/>
      <c r="I6" s="2"/>
      <c r="J6" s="33"/>
      <c r="K6" s="36"/>
      <c r="L6" s="2"/>
      <c r="M6" s="39">
        <v>1</v>
      </c>
      <c r="N6" s="37"/>
      <c r="O6" s="40"/>
      <c r="P6" s="48">
        <v>1</v>
      </c>
      <c r="Q6" s="41">
        <f t="shared" si="0"/>
        <v>4</v>
      </c>
      <c r="R6" s="47">
        <f>Q6/Q26</f>
        <v>4.7058823529411764E-2</v>
      </c>
    </row>
    <row r="7" spans="1:18" x14ac:dyDescent="0.25">
      <c r="A7" s="24" t="s">
        <v>39</v>
      </c>
      <c r="B7" s="28"/>
      <c r="C7" s="29"/>
      <c r="D7" s="31"/>
      <c r="E7" s="32"/>
      <c r="F7" s="34"/>
      <c r="G7" s="31"/>
      <c r="H7" s="35"/>
      <c r="I7" s="2"/>
      <c r="J7" s="33">
        <v>2</v>
      </c>
      <c r="K7" s="36"/>
      <c r="L7" s="2"/>
      <c r="M7" s="39"/>
      <c r="N7" s="37"/>
      <c r="O7" s="40"/>
      <c r="P7" s="48"/>
      <c r="Q7" s="41">
        <f t="shared" si="0"/>
        <v>2</v>
      </c>
      <c r="R7" s="47">
        <f>Q7/Q26</f>
        <v>2.3529411764705882E-2</v>
      </c>
    </row>
    <row r="8" spans="1:18" x14ac:dyDescent="0.25">
      <c r="A8" s="24" t="s">
        <v>38</v>
      </c>
      <c r="B8" s="28"/>
      <c r="C8" s="29"/>
      <c r="D8" s="31"/>
      <c r="E8" s="32"/>
      <c r="F8" s="34"/>
      <c r="G8" s="31"/>
      <c r="H8" s="35"/>
      <c r="I8" s="2">
        <v>1</v>
      </c>
      <c r="J8" s="33"/>
      <c r="K8" s="36"/>
      <c r="L8" s="2"/>
      <c r="M8" s="39"/>
      <c r="N8" s="37"/>
      <c r="O8" s="40">
        <v>1</v>
      </c>
      <c r="P8" s="48"/>
      <c r="Q8" s="41">
        <f t="shared" si="0"/>
        <v>2</v>
      </c>
      <c r="R8" s="47">
        <f>Q8/Q26</f>
        <v>2.3529411764705882E-2</v>
      </c>
    </row>
    <row r="9" spans="1:18" x14ac:dyDescent="0.25">
      <c r="A9" s="24" t="s">
        <v>86</v>
      </c>
      <c r="B9" s="28"/>
      <c r="C9" s="29"/>
      <c r="D9" s="31"/>
      <c r="E9" s="32"/>
      <c r="F9" s="34"/>
      <c r="G9" s="31"/>
      <c r="H9" s="35"/>
      <c r="I9" s="2"/>
      <c r="J9" s="33"/>
      <c r="K9" s="36">
        <v>1</v>
      </c>
      <c r="L9" s="2"/>
      <c r="M9" s="39"/>
      <c r="N9" s="37"/>
      <c r="O9" s="40"/>
      <c r="P9" s="48">
        <v>1</v>
      </c>
      <c r="Q9" s="41">
        <f t="shared" si="0"/>
        <v>2</v>
      </c>
      <c r="R9" s="47">
        <f>Q9/Q26</f>
        <v>2.3529411764705882E-2</v>
      </c>
    </row>
    <row r="10" spans="1:18" x14ac:dyDescent="0.25">
      <c r="A10" s="24" t="s">
        <v>49</v>
      </c>
      <c r="B10" s="28"/>
      <c r="C10" s="29">
        <v>1</v>
      </c>
      <c r="D10" s="31"/>
      <c r="E10" s="32"/>
      <c r="F10" s="34"/>
      <c r="G10" s="31"/>
      <c r="H10" s="35"/>
      <c r="I10" s="2"/>
      <c r="J10" s="33"/>
      <c r="K10" s="36">
        <v>1</v>
      </c>
      <c r="L10" s="2"/>
      <c r="M10" s="39">
        <v>1</v>
      </c>
      <c r="N10" s="37"/>
      <c r="O10" s="40"/>
      <c r="P10" s="48">
        <v>1</v>
      </c>
      <c r="Q10" s="41">
        <f t="shared" si="0"/>
        <v>4</v>
      </c>
      <c r="R10" s="47">
        <f>Q10/Q26</f>
        <v>4.7058823529411764E-2</v>
      </c>
    </row>
    <row r="11" spans="1:18" x14ac:dyDescent="0.25">
      <c r="A11" s="24" t="s">
        <v>113</v>
      </c>
      <c r="B11" s="28"/>
      <c r="C11" s="29"/>
      <c r="D11" s="31"/>
      <c r="E11" s="32"/>
      <c r="F11" s="34"/>
      <c r="G11" s="31"/>
      <c r="H11" s="35"/>
      <c r="I11" s="2"/>
      <c r="J11" s="33"/>
      <c r="K11" s="36"/>
      <c r="L11" s="2"/>
      <c r="M11" s="39"/>
      <c r="N11" s="37">
        <v>1</v>
      </c>
      <c r="O11" s="40"/>
      <c r="P11" s="48"/>
      <c r="Q11" s="41">
        <f t="shared" si="0"/>
        <v>1</v>
      </c>
      <c r="R11" s="47">
        <f>Q11/Q26</f>
        <v>1.1764705882352941E-2</v>
      </c>
    </row>
    <row r="12" spans="1:18" x14ac:dyDescent="0.25">
      <c r="A12" s="24" t="s">
        <v>87</v>
      </c>
      <c r="B12" s="28"/>
      <c r="C12" s="29"/>
      <c r="D12" s="31"/>
      <c r="E12" s="32"/>
      <c r="F12" s="34"/>
      <c r="G12" s="31"/>
      <c r="H12" s="35"/>
      <c r="I12" s="2"/>
      <c r="J12" s="33"/>
      <c r="K12" s="36"/>
      <c r="L12" s="2"/>
      <c r="M12" s="39"/>
      <c r="N12" s="37"/>
      <c r="O12" s="40"/>
      <c r="P12" s="48">
        <v>3</v>
      </c>
      <c r="Q12" s="41">
        <f t="shared" si="0"/>
        <v>3</v>
      </c>
      <c r="R12" s="47">
        <f>Q12/Q26</f>
        <v>3.5294117647058823E-2</v>
      </c>
    </row>
    <row r="13" spans="1:18" x14ac:dyDescent="0.25">
      <c r="A13" s="24" t="s">
        <v>123</v>
      </c>
      <c r="B13" s="28"/>
      <c r="C13" s="29"/>
      <c r="D13" s="31"/>
      <c r="E13" s="32"/>
      <c r="F13" s="34"/>
      <c r="G13" s="31"/>
      <c r="H13" s="35"/>
      <c r="I13" s="2"/>
      <c r="J13" s="33"/>
      <c r="K13" s="36"/>
      <c r="L13" s="2"/>
      <c r="M13" s="39"/>
      <c r="N13" s="37"/>
      <c r="O13" s="40"/>
      <c r="P13" s="48">
        <v>1</v>
      </c>
      <c r="Q13" s="41">
        <f t="shared" si="0"/>
        <v>1</v>
      </c>
      <c r="R13" s="47">
        <f>Q13/Q26</f>
        <v>1.1764705882352941E-2</v>
      </c>
    </row>
    <row r="14" spans="1:18" x14ac:dyDescent="0.25">
      <c r="A14" s="24" t="s">
        <v>88</v>
      </c>
      <c r="B14" s="28"/>
      <c r="C14" s="29"/>
      <c r="D14" s="31"/>
      <c r="E14" s="32"/>
      <c r="F14" s="34"/>
      <c r="G14" s="31"/>
      <c r="H14" s="35"/>
      <c r="I14" s="2"/>
      <c r="J14" s="33"/>
      <c r="K14" s="36"/>
      <c r="L14" s="2"/>
      <c r="M14" s="39">
        <v>1</v>
      </c>
      <c r="N14" s="37"/>
      <c r="O14" s="40"/>
      <c r="P14" s="48"/>
      <c r="Q14" s="41">
        <f t="shared" si="0"/>
        <v>1</v>
      </c>
      <c r="R14" s="47">
        <f>Q14/Q26</f>
        <v>1.1764705882352941E-2</v>
      </c>
    </row>
    <row r="15" spans="1:18" x14ac:dyDescent="0.25">
      <c r="A15" s="24" t="s">
        <v>89</v>
      </c>
      <c r="B15" s="28"/>
      <c r="C15" s="29"/>
      <c r="D15" s="31"/>
      <c r="E15" s="32"/>
      <c r="F15" s="34"/>
      <c r="G15" s="31"/>
      <c r="H15" s="35"/>
      <c r="I15" s="2"/>
      <c r="J15" s="33"/>
      <c r="K15" s="36"/>
      <c r="L15" s="2">
        <v>2</v>
      </c>
      <c r="M15" s="39">
        <v>1</v>
      </c>
      <c r="N15" s="37"/>
      <c r="O15" s="40"/>
      <c r="P15" s="48">
        <v>1</v>
      </c>
      <c r="Q15" s="41">
        <f t="shared" si="0"/>
        <v>4</v>
      </c>
      <c r="R15" s="47">
        <f>Q15/Q26</f>
        <v>4.7058823529411764E-2</v>
      </c>
    </row>
    <row r="16" spans="1:18" ht="15" customHeight="1" x14ac:dyDescent="0.25">
      <c r="A16" s="24" t="s">
        <v>114</v>
      </c>
      <c r="B16" s="28"/>
      <c r="C16" s="29"/>
      <c r="D16" s="31"/>
      <c r="E16" s="32"/>
      <c r="F16" s="34"/>
      <c r="G16" s="31"/>
      <c r="H16" s="35"/>
      <c r="I16" s="2"/>
      <c r="J16" s="33"/>
      <c r="K16" s="36"/>
      <c r="L16" s="2">
        <v>1</v>
      </c>
      <c r="M16" s="39"/>
      <c r="N16" s="37"/>
      <c r="O16" s="40"/>
      <c r="P16" s="48"/>
      <c r="Q16" s="41">
        <f t="shared" si="0"/>
        <v>1</v>
      </c>
      <c r="R16" s="47">
        <f>Q16/Q26</f>
        <v>1.1764705882352941E-2</v>
      </c>
    </row>
    <row r="17" spans="1:18" x14ac:dyDescent="0.25">
      <c r="A17" s="24" t="s">
        <v>90</v>
      </c>
      <c r="B17" s="28"/>
      <c r="C17" s="29"/>
      <c r="D17" s="31"/>
      <c r="E17" s="32"/>
      <c r="F17" s="34"/>
      <c r="G17" s="31"/>
      <c r="H17" s="35"/>
      <c r="I17" s="2"/>
      <c r="J17" s="33"/>
      <c r="K17" s="36"/>
      <c r="L17" s="2"/>
      <c r="M17" s="39"/>
      <c r="N17" s="37"/>
      <c r="O17" s="40"/>
      <c r="P17" s="48">
        <v>2</v>
      </c>
      <c r="Q17" s="41">
        <f t="shared" si="0"/>
        <v>2</v>
      </c>
      <c r="R17" s="47">
        <f>Q17/Q26</f>
        <v>2.3529411764705882E-2</v>
      </c>
    </row>
    <row r="18" spans="1:18" x14ac:dyDescent="0.25">
      <c r="A18" s="24" t="s">
        <v>91</v>
      </c>
      <c r="B18" s="28"/>
      <c r="C18" s="29"/>
      <c r="D18" s="31"/>
      <c r="E18" s="32"/>
      <c r="F18" s="34"/>
      <c r="G18" s="31"/>
      <c r="H18" s="35"/>
      <c r="I18" s="2"/>
      <c r="J18" s="33"/>
      <c r="K18" s="36"/>
      <c r="L18" s="2"/>
      <c r="M18" s="39"/>
      <c r="N18" s="37"/>
      <c r="O18" s="40"/>
      <c r="P18" s="48">
        <v>1</v>
      </c>
      <c r="Q18" s="41">
        <f t="shared" si="0"/>
        <v>1</v>
      </c>
      <c r="R18" s="47">
        <f>Q18/Q26</f>
        <v>1.1764705882352941E-2</v>
      </c>
    </row>
    <row r="19" spans="1:18" x14ac:dyDescent="0.25">
      <c r="A19" s="24" t="s">
        <v>124</v>
      </c>
      <c r="B19" s="28"/>
      <c r="C19" s="29"/>
      <c r="D19" s="31"/>
      <c r="E19" s="32"/>
      <c r="F19" s="34"/>
      <c r="G19" s="31"/>
      <c r="H19" s="35"/>
      <c r="I19" s="2"/>
      <c r="J19" s="33"/>
      <c r="K19" s="36"/>
      <c r="L19" s="2"/>
      <c r="M19" s="39"/>
      <c r="N19" s="37"/>
      <c r="O19" s="40"/>
      <c r="P19" s="48">
        <v>1</v>
      </c>
      <c r="Q19" s="41">
        <f t="shared" si="0"/>
        <v>1</v>
      </c>
      <c r="R19" s="47">
        <f>Q19/Q26</f>
        <v>1.1764705882352941E-2</v>
      </c>
    </row>
    <row r="20" spans="1:18" x14ac:dyDescent="0.25">
      <c r="A20" s="24" t="s">
        <v>125</v>
      </c>
      <c r="B20" s="28"/>
      <c r="C20" s="29"/>
      <c r="D20" s="31"/>
      <c r="E20" s="32"/>
      <c r="F20" s="34"/>
      <c r="G20" s="31"/>
      <c r="H20" s="35"/>
      <c r="I20" s="2"/>
      <c r="J20" s="33"/>
      <c r="K20" s="36"/>
      <c r="L20" s="2"/>
      <c r="M20" s="39"/>
      <c r="N20" s="37"/>
      <c r="O20" s="40"/>
      <c r="P20" s="48">
        <v>1</v>
      </c>
      <c r="Q20" s="41">
        <f t="shared" si="0"/>
        <v>1</v>
      </c>
      <c r="R20" s="47">
        <f>Q20/Q26</f>
        <v>1.1764705882352941E-2</v>
      </c>
    </row>
    <row r="21" spans="1:18" x14ac:dyDescent="0.25">
      <c r="A21" s="24" t="s">
        <v>126</v>
      </c>
      <c r="B21" s="28"/>
      <c r="C21" s="29"/>
      <c r="D21" s="31"/>
      <c r="E21" s="32"/>
      <c r="F21" s="34"/>
      <c r="G21" s="31"/>
      <c r="H21" s="35"/>
      <c r="I21" s="2"/>
      <c r="J21" s="33"/>
      <c r="K21" s="36"/>
      <c r="L21" s="2"/>
      <c r="M21" s="39"/>
      <c r="N21" s="37"/>
      <c r="O21" s="40"/>
      <c r="P21" s="48">
        <v>1</v>
      </c>
      <c r="Q21" s="41">
        <f t="shared" si="0"/>
        <v>1</v>
      </c>
      <c r="R21" s="47">
        <f>Q21/Q26</f>
        <v>1.1764705882352941E-2</v>
      </c>
    </row>
    <row r="22" spans="1:18" x14ac:dyDescent="0.25">
      <c r="A22" s="24" t="s">
        <v>112</v>
      </c>
      <c r="B22" s="28">
        <v>1</v>
      </c>
      <c r="C22" s="29"/>
      <c r="D22" s="31"/>
      <c r="E22" s="32"/>
      <c r="F22" s="34"/>
      <c r="G22" s="31"/>
      <c r="H22" s="35"/>
      <c r="I22" s="2"/>
      <c r="J22" s="33">
        <v>1</v>
      </c>
      <c r="K22" s="36"/>
      <c r="L22" s="2"/>
      <c r="M22" s="39"/>
      <c r="N22" s="37"/>
      <c r="O22" s="40"/>
      <c r="P22" s="48"/>
      <c r="Q22" s="41">
        <f t="shared" si="0"/>
        <v>2</v>
      </c>
      <c r="R22" s="47">
        <f>Q22/Q26</f>
        <v>2.3529411764705882E-2</v>
      </c>
    </row>
    <row r="23" spans="1:18" x14ac:dyDescent="0.25">
      <c r="A23" s="24" t="s">
        <v>105</v>
      </c>
      <c r="B23" s="28">
        <v>1</v>
      </c>
      <c r="C23" s="29"/>
      <c r="D23" s="31"/>
      <c r="E23" s="32"/>
      <c r="F23" s="34"/>
      <c r="G23" s="31"/>
      <c r="H23" s="35"/>
      <c r="I23" s="2"/>
      <c r="J23" s="33"/>
      <c r="K23" s="36"/>
      <c r="L23" s="2"/>
      <c r="M23" s="39"/>
      <c r="N23" s="37"/>
      <c r="O23" s="40"/>
      <c r="P23" s="48"/>
      <c r="Q23" s="41">
        <f t="shared" si="0"/>
        <v>1</v>
      </c>
      <c r="R23" s="47">
        <f>Q23/Q26</f>
        <v>1.1764705882352941E-2</v>
      </c>
    </row>
    <row r="24" spans="1:18" x14ac:dyDescent="0.25">
      <c r="A24" s="24" t="s">
        <v>107</v>
      </c>
      <c r="B24" s="28"/>
      <c r="C24" s="29"/>
      <c r="D24" s="31"/>
      <c r="E24" s="32">
        <v>1</v>
      </c>
      <c r="F24" s="34"/>
      <c r="G24" s="31"/>
      <c r="H24" s="35"/>
      <c r="I24" s="2"/>
      <c r="J24" s="33"/>
      <c r="K24" s="36"/>
      <c r="L24" s="2"/>
      <c r="M24" s="39"/>
      <c r="N24" s="37"/>
      <c r="O24" s="40"/>
      <c r="P24" s="48"/>
      <c r="Q24" s="41">
        <f t="shared" si="0"/>
        <v>1</v>
      </c>
      <c r="R24" s="47">
        <f>Q24/Q26</f>
        <v>1.1764705882352941E-2</v>
      </c>
    </row>
    <row r="25" spans="1:18" x14ac:dyDescent="0.25">
      <c r="A25" s="24" t="s">
        <v>64</v>
      </c>
      <c r="B25" s="28"/>
      <c r="C25" s="29"/>
      <c r="D25" s="31"/>
      <c r="E25" s="32"/>
      <c r="F25" s="34"/>
      <c r="G25" s="31"/>
      <c r="H25" s="35"/>
      <c r="I25" s="2"/>
      <c r="J25" s="33"/>
      <c r="K25" s="36"/>
      <c r="L25" s="2">
        <v>1</v>
      </c>
      <c r="M25" s="39"/>
      <c r="N25" s="37"/>
      <c r="O25" s="40"/>
      <c r="P25" s="48"/>
      <c r="Q25" s="41">
        <f t="shared" si="0"/>
        <v>1</v>
      </c>
      <c r="R25" s="47">
        <f>Q25/Q26</f>
        <v>1.1764705882352941E-2</v>
      </c>
    </row>
    <row r="26" spans="1:18" x14ac:dyDescent="0.25">
      <c r="B26" s="41">
        <f>SUM(B1:B25)</f>
        <v>4</v>
      </c>
      <c r="C26" s="41">
        <f>SUM(C1:C25)</f>
        <v>6</v>
      </c>
      <c r="D26" s="41">
        <f>SUM(D1:D25)</f>
        <v>2</v>
      </c>
      <c r="E26" s="41">
        <f>SUM(E1:E25)</f>
        <v>1</v>
      </c>
      <c r="F26" s="41">
        <f>SUM(F1:F25)</f>
        <v>1</v>
      </c>
      <c r="G26" s="41">
        <f>SUM(G1:G25)</f>
        <v>2</v>
      </c>
      <c r="H26" s="41">
        <f>SUM(H1:H25)</f>
        <v>3</v>
      </c>
      <c r="I26" s="41">
        <f>SUM(I1:I25)</f>
        <v>2</v>
      </c>
      <c r="J26" s="41">
        <f t="shared" ref="J26:Q26" si="1">SUM(J1:J25)</f>
        <v>8</v>
      </c>
      <c r="K26" s="41">
        <f t="shared" si="1"/>
        <v>3</v>
      </c>
      <c r="L26" s="41">
        <f t="shared" si="1"/>
        <v>5</v>
      </c>
      <c r="M26" s="42">
        <f t="shared" si="1"/>
        <v>5</v>
      </c>
      <c r="N26" s="41">
        <f t="shared" si="1"/>
        <v>5</v>
      </c>
      <c r="O26" s="41">
        <f t="shared" si="1"/>
        <v>14</v>
      </c>
      <c r="P26" s="41">
        <f t="shared" si="1"/>
        <v>24</v>
      </c>
      <c r="Q26" s="41">
        <f t="shared" si="1"/>
        <v>85</v>
      </c>
    </row>
    <row r="27" spans="1:18" x14ac:dyDescent="0.25">
      <c r="B27" s="11" t="s">
        <v>56</v>
      </c>
      <c r="C27" s="11" t="s">
        <v>57</v>
      </c>
      <c r="D27" s="11" t="s">
        <v>61</v>
      </c>
      <c r="E27" s="11" t="s">
        <v>62</v>
      </c>
      <c r="F27" s="11" t="s">
        <v>63</v>
      </c>
      <c r="G27" s="11" t="s">
        <v>65</v>
      </c>
      <c r="H27" s="11" t="s">
        <v>66</v>
      </c>
      <c r="I27" s="11" t="s">
        <v>68</v>
      </c>
      <c r="J27" s="11" t="s">
        <v>69</v>
      </c>
      <c r="K27" s="11" t="s">
        <v>73</v>
      </c>
      <c r="L27" s="11" t="s">
        <v>74</v>
      </c>
      <c r="M27" s="43" t="s">
        <v>75</v>
      </c>
      <c r="N27" s="11" t="s">
        <v>76</v>
      </c>
      <c r="O27" s="11" t="s">
        <v>78</v>
      </c>
      <c r="P27" s="11" t="s">
        <v>79</v>
      </c>
      <c r="Q27" s="11"/>
    </row>
  </sheetData>
  <pageMargins left="0.7" right="0.7" top="0.75" bottom="0.75" header="0.3" footer="0.3"/>
  <ignoredErrors>
    <ignoredError sqref="R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sqref="A1:R32"/>
    </sheetView>
  </sheetViews>
  <sheetFormatPr defaultRowHeight="15" x14ac:dyDescent="0.25"/>
  <cols>
    <col min="1" max="1" width="52" customWidth="1"/>
    <col min="2" max="2" width="4.28515625" customWidth="1"/>
    <col min="3" max="17" width="4.42578125" customWidth="1"/>
  </cols>
  <sheetData>
    <row r="1" spans="1:18" x14ac:dyDescent="0.25">
      <c r="A1" s="24" t="s">
        <v>82</v>
      </c>
      <c r="B1" s="28">
        <v>1</v>
      </c>
      <c r="C1" s="29">
        <v>1</v>
      </c>
      <c r="D1" s="31"/>
      <c r="E1" s="32"/>
      <c r="F1" s="34">
        <v>1</v>
      </c>
      <c r="G1" s="31"/>
      <c r="H1" s="35">
        <v>1</v>
      </c>
      <c r="I1" s="2">
        <v>1</v>
      </c>
      <c r="J1" s="33"/>
      <c r="K1" s="36">
        <v>2</v>
      </c>
      <c r="L1" s="2"/>
      <c r="M1" s="39">
        <v>2</v>
      </c>
      <c r="N1" s="37"/>
      <c r="O1" s="40">
        <v>2</v>
      </c>
      <c r="P1" s="48">
        <v>1</v>
      </c>
      <c r="Q1" s="41">
        <f>SUM(B1:P1)</f>
        <v>12</v>
      </c>
      <c r="R1" s="47">
        <f>Q1/Q31</f>
        <v>0.14285714285714285</v>
      </c>
    </row>
    <row r="2" spans="1:18" x14ac:dyDescent="0.25">
      <c r="A2" s="24" t="s">
        <v>92</v>
      </c>
      <c r="B2" s="28"/>
      <c r="C2" s="29">
        <v>1</v>
      </c>
      <c r="D2" s="31"/>
      <c r="E2" s="32"/>
      <c r="F2" s="34"/>
      <c r="G2" s="31"/>
      <c r="H2" s="35"/>
      <c r="I2" s="2"/>
      <c r="J2" s="33"/>
      <c r="K2" s="36"/>
      <c r="L2" s="2">
        <v>1</v>
      </c>
      <c r="M2" s="39"/>
      <c r="N2" s="37"/>
      <c r="O2" s="40">
        <v>1</v>
      </c>
      <c r="P2" s="48">
        <v>5</v>
      </c>
      <c r="Q2" s="41">
        <f t="shared" ref="Q2:Q30" si="0">SUM(B2:P2)</f>
        <v>8</v>
      </c>
      <c r="R2" s="47">
        <f>Q2/Q31</f>
        <v>9.5238095238095233E-2</v>
      </c>
    </row>
    <row r="3" spans="1:18" x14ac:dyDescent="0.25">
      <c r="A3" s="24" t="s">
        <v>81</v>
      </c>
      <c r="B3" s="28"/>
      <c r="C3" s="29">
        <v>1</v>
      </c>
      <c r="D3" s="31"/>
      <c r="E3" s="32"/>
      <c r="F3" s="34"/>
      <c r="G3" s="31">
        <v>1</v>
      </c>
      <c r="H3" s="35"/>
      <c r="I3" s="2"/>
      <c r="J3" s="33"/>
      <c r="K3" s="36"/>
      <c r="L3" s="2"/>
      <c r="M3" s="39"/>
      <c r="N3" s="37"/>
      <c r="O3" s="40">
        <v>1</v>
      </c>
      <c r="P3" s="48">
        <v>8</v>
      </c>
      <c r="Q3" s="41">
        <f t="shared" si="0"/>
        <v>11</v>
      </c>
      <c r="R3" s="47">
        <f>Q3/Q31</f>
        <v>0.13095238095238096</v>
      </c>
    </row>
    <row r="4" spans="1:18" x14ac:dyDescent="0.25">
      <c r="A4" s="24" t="s">
        <v>93</v>
      </c>
      <c r="B4" s="28"/>
      <c r="C4" s="29"/>
      <c r="D4" s="31"/>
      <c r="E4" s="32"/>
      <c r="F4" s="34"/>
      <c r="G4" s="31"/>
      <c r="H4" s="35"/>
      <c r="I4" s="2"/>
      <c r="J4" s="33"/>
      <c r="K4" s="36"/>
      <c r="L4" s="2"/>
      <c r="M4" s="39">
        <v>1</v>
      </c>
      <c r="N4" s="37"/>
      <c r="O4" s="40"/>
      <c r="P4" s="48">
        <v>3</v>
      </c>
      <c r="Q4" s="41">
        <f t="shared" si="0"/>
        <v>4</v>
      </c>
      <c r="R4" s="47">
        <f>Q4/Q31</f>
        <v>4.7619047619047616E-2</v>
      </c>
    </row>
    <row r="5" spans="1:18" ht="30" x14ac:dyDescent="0.25">
      <c r="A5" s="24" t="s">
        <v>94</v>
      </c>
      <c r="B5" s="28"/>
      <c r="C5" s="29">
        <v>1</v>
      </c>
      <c r="D5" s="31"/>
      <c r="E5" s="32"/>
      <c r="F5" s="34"/>
      <c r="G5" s="31"/>
      <c r="H5" s="35"/>
      <c r="I5" s="2"/>
      <c r="J5" s="33"/>
      <c r="K5" s="36"/>
      <c r="L5" s="2"/>
      <c r="M5" s="39"/>
      <c r="N5" s="37"/>
      <c r="O5" s="40"/>
      <c r="P5" s="48">
        <v>6</v>
      </c>
      <c r="Q5" s="41">
        <f t="shared" si="0"/>
        <v>7</v>
      </c>
      <c r="R5" s="47">
        <f>Q5/Q31</f>
        <v>8.3333333333333329E-2</v>
      </c>
    </row>
    <row r="6" spans="1:18" x14ac:dyDescent="0.25">
      <c r="A6" s="24" t="s">
        <v>95</v>
      </c>
      <c r="B6" s="28"/>
      <c r="C6" s="29"/>
      <c r="D6" s="31"/>
      <c r="E6" s="32"/>
      <c r="F6" s="34"/>
      <c r="G6" s="31"/>
      <c r="H6" s="35"/>
      <c r="I6" s="2">
        <v>1</v>
      </c>
      <c r="J6" s="33"/>
      <c r="K6" s="36"/>
      <c r="L6" s="2">
        <v>1</v>
      </c>
      <c r="M6" s="39"/>
      <c r="N6" s="37"/>
      <c r="O6" s="40"/>
      <c r="P6" s="48">
        <v>1</v>
      </c>
      <c r="Q6" s="41">
        <f t="shared" si="0"/>
        <v>3</v>
      </c>
      <c r="R6" s="47">
        <f>Q6/Q31</f>
        <v>3.5714285714285712E-2</v>
      </c>
    </row>
    <row r="7" spans="1:18" x14ac:dyDescent="0.25">
      <c r="A7" s="24" t="s">
        <v>117</v>
      </c>
      <c r="B7" s="28"/>
      <c r="C7" s="29"/>
      <c r="D7" s="31"/>
      <c r="E7" s="32"/>
      <c r="F7" s="34"/>
      <c r="G7" s="31"/>
      <c r="H7" s="35"/>
      <c r="I7" s="2"/>
      <c r="J7" s="33"/>
      <c r="K7" s="36"/>
      <c r="L7" s="2"/>
      <c r="M7" s="39"/>
      <c r="N7" s="37"/>
      <c r="O7" s="40"/>
      <c r="P7" s="48">
        <v>2</v>
      </c>
      <c r="Q7" s="41">
        <f t="shared" si="0"/>
        <v>2</v>
      </c>
      <c r="R7" s="47">
        <f>Q7/Q31</f>
        <v>2.3809523809523808E-2</v>
      </c>
    </row>
    <row r="8" spans="1:18" x14ac:dyDescent="0.25">
      <c r="A8" s="24" t="s">
        <v>96</v>
      </c>
      <c r="B8" s="28">
        <v>1</v>
      </c>
      <c r="C8" s="29"/>
      <c r="D8" s="31"/>
      <c r="E8" s="32"/>
      <c r="F8" s="34"/>
      <c r="G8" s="31"/>
      <c r="H8" s="35"/>
      <c r="I8" s="2"/>
      <c r="J8" s="33"/>
      <c r="K8" s="36"/>
      <c r="L8" s="2"/>
      <c r="M8" s="39"/>
      <c r="N8" s="37"/>
      <c r="O8" s="40"/>
      <c r="P8" s="48"/>
      <c r="Q8" s="41">
        <f t="shared" si="0"/>
        <v>1</v>
      </c>
      <c r="R8" s="47">
        <f>Q8/Q31</f>
        <v>1.1904761904761904E-2</v>
      </c>
    </row>
    <row r="9" spans="1:18" x14ac:dyDescent="0.25">
      <c r="A9" s="24" t="s">
        <v>97</v>
      </c>
      <c r="B9" s="28">
        <v>1</v>
      </c>
      <c r="C9" s="29"/>
      <c r="D9" s="31"/>
      <c r="E9" s="32"/>
      <c r="F9" s="34"/>
      <c r="G9" s="31"/>
      <c r="H9" s="35"/>
      <c r="I9" s="2"/>
      <c r="J9" s="33"/>
      <c r="K9" s="36"/>
      <c r="L9" s="2"/>
      <c r="M9" s="39"/>
      <c r="N9" s="37"/>
      <c r="O9" s="40"/>
      <c r="P9" s="48"/>
      <c r="Q9" s="41">
        <f t="shared" si="0"/>
        <v>1</v>
      </c>
      <c r="R9" s="47">
        <f>Q9/Q31</f>
        <v>1.1904761904761904E-2</v>
      </c>
    </row>
    <row r="10" spans="1:18" x14ac:dyDescent="0.25">
      <c r="A10" s="24" t="s">
        <v>91</v>
      </c>
      <c r="B10" s="28"/>
      <c r="C10" s="29">
        <v>1</v>
      </c>
      <c r="D10" s="31"/>
      <c r="E10" s="32"/>
      <c r="F10" s="34"/>
      <c r="G10" s="31"/>
      <c r="H10" s="35"/>
      <c r="I10" s="2"/>
      <c r="J10" s="33"/>
      <c r="K10" s="36">
        <v>1</v>
      </c>
      <c r="L10" s="2"/>
      <c r="M10" s="39"/>
      <c r="N10" s="37"/>
      <c r="O10" s="40"/>
      <c r="P10" s="48">
        <v>1</v>
      </c>
      <c r="Q10" s="41">
        <f t="shared" si="0"/>
        <v>3</v>
      </c>
      <c r="R10" s="47">
        <f>Q10/Q31</f>
        <v>3.5714285714285712E-2</v>
      </c>
    </row>
    <row r="11" spans="1:18" x14ac:dyDescent="0.25">
      <c r="A11" s="24" t="s">
        <v>98</v>
      </c>
      <c r="B11" s="28"/>
      <c r="C11" s="29"/>
      <c r="D11" s="31"/>
      <c r="E11" s="32"/>
      <c r="F11" s="34"/>
      <c r="G11" s="31"/>
      <c r="H11" s="35"/>
      <c r="I11" s="2"/>
      <c r="J11" s="33"/>
      <c r="K11" s="36"/>
      <c r="L11" s="2"/>
      <c r="M11" s="39"/>
      <c r="N11" s="37"/>
      <c r="O11" s="40">
        <v>1</v>
      </c>
      <c r="P11" s="48"/>
      <c r="Q11" s="41">
        <f t="shared" si="0"/>
        <v>1</v>
      </c>
      <c r="R11" s="47">
        <f>Q11/Q31</f>
        <v>1.1904761904761904E-2</v>
      </c>
    </row>
    <row r="12" spans="1:18" x14ac:dyDescent="0.25">
      <c r="A12" s="24" t="s">
        <v>109</v>
      </c>
      <c r="B12" s="28"/>
      <c r="C12" s="29"/>
      <c r="D12" s="31"/>
      <c r="E12" s="32"/>
      <c r="F12" s="34"/>
      <c r="G12" s="31"/>
      <c r="H12" s="35"/>
      <c r="I12" s="2"/>
      <c r="J12" s="33"/>
      <c r="K12" s="36"/>
      <c r="L12" s="2"/>
      <c r="M12" s="39"/>
      <c r="N12" s="37"/>
      <c r="O12" s="40">
        <v>1</v>
      </c>
      <c r="P12" s="48">
        <v>1</v>
      </c>
      <c r="Q12" s="41">
        <f t="shared" si="0"/>
        <v>2</v>
      </c>
      <c r="R12" s="47">
        <f>Q12/Q31</f>
        <v>2.3809523809523808E-2</v>
      </c>
    </row>
    <row r="13" spans="1:18" ht="31.5" x14ac:dyDescent="0.25">
      <c r="A13" s="44" t="s">
        <v>99</v>
      </c>
      <c r="B13" s="28"/>
      <c r="C13" s="29"/>
      <c r="D13" s="31"/>
      <c r="E13" s="32"/>
      <c r="F13" s="34"/>
      <c r="G13" s="31"/>
      <c r="H13" s="35"/>
      <c r="I13" s="2"/>
      <c r="J13" s="33"/>
      <c r="K13" s="36"/>
      <c r="L13" s="2"/>
      <c r="M13" s="39">
        <v>1</v>
      </c>
      <c r="N13" s="37"/>
      <c r="O13" s="40"/>
      <c r="P13" s="48"/>
      <c r="Q13" s="41">
        <f t="shared" si="0"/>
        <v>1</v>
      </c>
      <c r="R13" s="47">
        <f>Q13/Q31</f>
        <v>1.1904761904761904E-2</v>
      </c>
    </row>
    <row r="14" spans="1:18" ht="15.75" x14ac:dyDescent="0.25">
      <c r="A14" s="44" t="s">
        <v>100</v>
      </c>
      <c r="B14" s="28"/>
      <c r="C14" s="29"/>
      <c r="D14" s="31"/>
      <c r="E14" s="32"/>
      <c r="F14" s="34"/>
      <c r="G14" s="31"/>
      <c r="H14" s="35"/>
      <c r="I14" s="2"/>
      <c r="J14" s="33"/>
      <c r="K14" s="36"/>
      <c r="L14" s="2"/>
      <c r="M14" s="39"/>
      <c r="N14" s="37"/>
      <c r="O14" s="40"/>
      <c r="P14" s="48">
        <v>1</v>
      </c>
      <c r="Q14" s="41">
        <f t="shared" si="0"/>
        <v>1</v>
      </c>
      <c r="R14" s="47">
        <f>Q14/Q31</f>
        <v>1.1904761904761904E-2</v>
      </c>
    </row>
    <row r="15" spans="1:18" x14ac:dyDescent="0.25">
      <c r="A15" s="24" t="s">
        <v>49</v>
      </c>
      <c r="B15" s="28">
        <v>1</v>
      </c>
      <c r="C15" s="29"/>
      <c r="D15" s="31"/>
      <c r="E15" s="32"/>
      <c r="F15" s="34"/>
      <c r="G15" s="31"/>
      <c r="H15" s="35"/>
      <c r="I15" s="2"/>
      <c r="J15" s="33"/>
      <c r="K15" s="36"/>
      <c r="L15" s="2"/>
      <c r="M15" s="39"/>
      <c r="N15" s="37"/>
      <c r="O15" s="40"/>
      <c r="P15" s="48">
        <v>1</v>
      </c>
      <c r="Q15" s="41">
        <f t="shared" si="0"/>
        <v>2</v>
      </c>
      <c r="R15" s="47">
        <f>Q15/Q31</f>
        <v>2.3809523809523808E-2</v>
      </c>
    </row>
    <row r="16" spans="1:18" ht="15.75" x14ac:dyDescent="0.25">
      <c r="A16" s="44" t="s">
        <v>118</v>
      </c>
      <c r="B16" s="28"/>
      <c r="C16" s="29"/>
      <c r="D16" s="31"/>
      <c r="E16" s="32"/>
      <c r="F16" s="34"/>
      <c r="G16" s="31"/>
      <c r="H16" s="35"/>
      <c r="I16" s="2"/>
      <c r="J16" s="33"/>
      <c r="K16" s="36"/>
      <c r="L16" s="2"/>
      <c r="M16" s="39"/>
      <c r="N16" s="37"/>
      <c r="O16" s="40"/>
      <c r="P16" s="48">
        <v>4</v>
      </c>
      <c r="Q16" s="41">
        <f t="shared" si="0"/>
        <v>4</v>
      </c>
      <c r="R16" s="47">
        <f>Q16/Q31</f>
        <v>4.7619047619047616E-2</v>
      </c>
    </row>
    <row r="17" spans="1:18" ht="15.75" x14ac:dyDescent="0.25">
      <c r="A17" s="44" t="s">
        <v>111</v>
      </c>
      <c r="B17" s="28"/>
      <c r="C17" s="29"/>
      <c r="D17" s="31"/>
      <c r="E17" s="32"/>
      <c r="F17" s="34"/>
      <c r="G17" s="31"/>
      <c r="H17" s="35"/>
      <c r="I17" s="2">
        <v>1</v>
      </c>
      <c r="J17" s="33"/>
      <c r="K17" s="36"/>
      <c r="L17" s="2"/>
      <c r="M17" s="39"/>
      <c r="N17" s="37"/>
      <c r="O17" s="40"/>
      <c r="P17" s="48">
        <v>1</v>
      </c>
      <c r="Q17" s="41">
        <f t="shared" si="0"/>
        <v>2</v>
      </c>
      <c r="R17" s="47">
        <f>Q17/Q31</f>
        <v>2.3809523809523808E-2</v>
      </c>
    </row>
    <row r="18" spans="1:18" x14ac:dyDescent="0.25">
      <c r="A18" s="24" t="s">
        <v>102</v>
      </c>
      <c r="B18" s="28"/>
      <c r="C18" s="29">
        <v>1</v>
      </c>
      <c r="D18" s="31"/>
      <c r="E18" s="32"/>
      <c r="F18" s="34"/>
      <c r="G18" s="31"/>
      <c r="H18" s="35"/>
      <c r="I18" s="2"/>
      <c r="J18" s="33"/>
      <c r="K18" s="36"/>
      <c r="L18" s="2"/>
      <c r="M18" s="39">
        <v>1</v>
      </c>
      <c r="N18" s="37"/>
      <c r="O18" s="40"/>
      <c r="P18" s="48"/>
      <c r="Q18" s="41">
        <f t="shared" si="0"/>
        <v>2</v>
      </c>
      <c r="R18" s="47">
        <f>Q18/Q31</f>
        <v>2.3809523809523808E-2</v>
      </c>
    </row>
    <row r="19" spans="1:18" x14ac:dyDescent="0.25">
      <c r="A19" s="24" t="s">
        <v>101</v>
      </c>
      <c r="B19" s="28"/>
      <c r="C19" s="29">
        <v>1</v>
      </c>
      <c r="D19" s="31"/>
      <c r="E19" s="32"/>
      <c r="F19" s="34"/>
      <c r="G19" s="31"/>
      <c r="H19" s="35"/>
      <c r="I19" s="2"/>
      <c r="J19" s="33"/>
      <c r="K19" s="36"/>
      <c r="L19" s="2"/>
      <c r="M19" s="39"/>
      <c r="N19" s="37"/>
      <c r="O19" s="40"/>
      <c r="P19" s="48">
        <v>2</v>
      </c>
      <c r="Q19" s="41">
        <f t="shared" si="0"/>
        <v>3</v>
      </c>
      <c r="R19" s="47">
        <f>Q19/Q31</f>
        <v>3.5714285714285712E-2</v>
      </c>
    </row>
    <row r="20" spans="1:18" x14ac:dyDescent="0.25">
      <c r="A20" s="24" t="s">
        <v>103</v>
      </c>
      <c r="B20" s="28"/>
      <c r="C20" s="29">
        <v>1</v>
      </c>
      <c r="D20" s="31"/>
      <c r="E20" s="32"/>
      <c r="F20" s="34"/>
      <c r="G20" s="31"/>
      <c r="H20" s="35"/>
      <c r="I20" s="2"/>
      <c r="J20" s="33"/>
      <c r="K20" s="36"/>
      <c r="L20" s="2"/>
      <c r="M20" s="39"/>
      <c r="N20" s="37"/>
      <c r="O20" s="40"/>
      <c r="P20" s="48"/>
      <c r="Q20" s="41">
        <f t="shared" si="0"/>
        <v>1</v>
      </c>
      <c r="R20" s="47">
        <f>Q20/Q31</f>
        <v>1.1904761904761904E-2</v>
      </c>
    </row>
    <row r="21" spans="1:18" x14ac:dyDescent="0.25">
      <c r="A21" s="24" t="s">
        <v>104</v>
      </c>
      <c r="B21" s="28"/>
      <c r="C21" s="29">
        <v>2</v>
      </c>
      <c r="D21" s="31"/>
      <c r="E21" s="32"/>
      <c r="F21" s="34"/>
      <c r="G21" s="31"/>
      <c r="H21" s="35"/>
      <c r="I21" s="2"/>
      <c r="J21" s="33"/>
      <c r="K21" s="36"/>
      <c r="L21" s="2"/>
      <c r="M21" s="39"/>
      <c r="N21" s="37"/>
      <c r="O21" s="40"/>
      <c r="P21" s="48">
        <v>1</v>
      </c>
      <c r="Q21" s="41">
        <f t="shared" si="0"/>
        <v>3</v>
      </c>
      <c r="R21" s="47">
        <f>Q21/Q31</f>
        <v>3.5714285714285712E-2</v>
      </c>
    </row>
    <row r="22" spans="1:18" x14ac:dyDescent="0.25">
      <c r="A22" s="24" t="s">
        <v>115</v>
      </c>
      <c r="B22" s="28"/>
      <c r="C22" s="29"/>
      <c r="D22" s="31"/>
      <c r="E22" s="32"/>
      <c r="F22" s="34"/>
      <c r="G22" s="31"/>
      <c r="H22" s="35"/>
      <c r="I22" s="2"/>
      <c r="J22" s="33"/>
      <c r="K22" s="36"/>
      <c r="L22" s="2"/>
      <c r="M22" s="39">
        <v>1</v>
      </c>
      <c r="N22" s="37"/>
      <c r="O22" s="40"/>
      <c r="P22" s="48"/>
      <c r="Q22" s="41">
        <f t="shared" si="0"/>
        <v>1</v>
      </c>
      <c r="R22" s="47">
        <f>Q22/Q31</f>
        <v>1.1904761904761904E-2</v>
      </c>
    </row>
    <row r="23" spans="1:18" x14ac:dyDescent="0.25">
      <c r="A23" s="24" t="s">
        <v>119</v>
      </c>
      <c r="B23" s="28"/>
      <c r="C23" s="29"/>
      <c r="D23" s="31"/>
      <c r="E23" s="32"/>
      <c r="F23" s="34"/>
      <c r="G23" s="31"/>
      <c r="H23" s="35"/>
      <c r="I23" s="2"/>
      <c r="J23" s="33"/>
      <c r="K23" s="36"/>
      <c r="L23" s="2"/>
      <c r="M23" s="39"/>
      <c r="N23" s="37"/>
      <c r="O23" s="40"/>
      <c r="P23" s="48">
        <v>1</v>
      </c>
      <c r="Q23" s="41">
        <f t="shared" si="0"/>
        <v>1</v>
      </c>
      <c r="R23" s="47">
        <f>Q23/Q31</f>
        <v>1.1904761904761904E-2</v>
      </c>
    </row>
    <row r="24" spans="1:18" x14ac:dyDescent="0.25">
      <c r="A24" s="24" t="s">
        <v>121</v>
      </c>
      <c r="B24" s="28"/>
      <c r="C24" s="29"/>
      <c r="D24" s="31"/>
      <c r="E24" s="32"/>
      <c r="F24" s="34"/>
      <c r="G24" s="31"/>
      <c r="H24" s="35"/>
      <c r="I24" s="2"/>
      <c r="J24" s="33"/>
      <c r="K24" s="36"/>
      <c r="L24" s="2"/>
      <c r="M24" s="39"/>
      <c r="N24" s="37"/>
      <c r="O24" s="40"/>
      <c r="P24" s="48">
        <v>1</v>
      </c>
      <c r="Q24" s="41">
        <f t="shared" si="0"/>
        <v>1</v>
      </c>
      <c r="R24" s="47">
        <f>Q24/Q31</f>
        <v>1.1904761904761904E-2</v>
      </c>
    </row>
    <row r="25" spans="1:18" x14ac:dyDescent="0.25">
      <c r="A25" s="24" t="s">
        <v>120</v>
      </c>
      <c r="B25" s="28"/>
      <c r="C25" s="29"/>
      <c r="D25" s="31"/>
      <c r="E25" s="32"/>
      <c r="F25" s="34"/>
      <c r="G25" s="31"/>
      <c r="H25" s="35"/>
      <c r="I25" s="2"/>
      <c r="J25" s="33"/>
      <c r="K25" s="36"/>
      <c r="L25" s="2"/>
      <c r="M25" s="39"/>
      <c r="N25" s="37"/>
      <c r="O25" s="40"/>
      <c r="P25" s="48">
        <v>1</v>
      </c>
      <c r="Q25" s="41">
        <f t="shared" si="0"/>
        <v>1</v>
      </c>
      <c r="R25" s="47">
        <f>Q25/Q31</f>
        <v>1.1904761904761904E-2</v>
      </c>
    </row>
    <row r="26" spans="1:18" x14ac:dyDescent="0.25">
      <c r="A26" s="24" t="s">
        <v>106</v>
      </c>
      <c r="B26" s="28">
        <v>1</v>
      </c>
      <c r="C26" s="29"/>
      <c r="D26" s="31"/>
      <c r="E26" s="32"/>
      <c r="F26" s="34"/>
      <c r="G26" s="31"/>
      <c r="H26" s="35"/>
      <c r="I26" s="2"/>
      <c r="J26" s="33"/>
      <c r="K26" s="36"/>
      <c r="L26" s="2"/>
      <c r="M26" s="39"/>
      <c r="N26" s="37"/>
      <c r="O26" s="40"/>
      <c r="P26" s="48"/>
      <c r="Q26" s="41">
        <f t="shared" si="0"/>
        <v>1</v>
      </c>
      <c r="R26" s="47">
        <f>Q26/Q31</f>
        <v>1.1904761904761904E-2</v>
      </c>
    </row>
    <row r="27" spans="1:18" x14ac:dyDescent="0.25">
      <c r="A27" s="24" t="s">
        <v>123</v>
      </c>
      <c r="B27" s="28"/>
      <c r="C27" s="29"/>
      <c r="D27" s="31"/>
      <c r="E27" s="32"/>
      <c r="F27" s="34"/>
      <c r="G27" s="31"/>
      <c r="H27" s="35"/>
      <c r="I27" s="2"/>
      <c r="J27" s="33"/>
      <c r="K27" s="36"/>
      <c r="L27" s="2"/>
      <c r="M27" s="39"/>
      <c r="N27" s="37"/>
      <c r="O27" s="40"/>
      <c r="P27" s="48">
        <v>1</v>
      </c>
      <c r="Q27" s="41">
        <f t="shared" si="0"/>
        <v>1</v>
      </c>
      <c r="R27" s="47">
        <f>Q27/Q31</f>
        <v>1.1904761904761904E-2</v>
      </c>
    </row>
    <row r="28" spans="1:18" x14ac:dyDescent="0.25">
      <c r="A28" s="24" t="s">
        <v>122</v>
      </c>
      <c r="B28" s="28"/>
      <c r="C28" s="29"/>
      <c r="D28" s="31"/>
      <c r="E28" s="32"/>
      <c r="F28" s="34"/>
      <c r="G28" s="31"/>
      <c r="H28" s="35"/>
      <c r="I28" s="2"/>
      <c r="J28" s="33"/>
      <c r="K28" s="36"/>
      <c r="L28" s="2"/>
      <c r="M28" s="39"/>
      <c r="N28" s="37"/>
      <c r="O28" s="40"/>
      <c r="P28" s="48">
        <v>1</v>
      </c>
      <c r="Q28" s="41">
        <f t="shared" si="0"/>
        <v>1</v>
      </c>
      <c r="R28" s="47">
        <f>Q28/Q31</f>
        <v>1.1904761904761904E-2</v>
      </c>
    </row>
    <row r="29" spans="1:18" x14ac:dyDescent="0.25">
      <c r="A29" s="24" t="s">
        <v>108</v>
      </c>
      <c r="B29" s="28"/>
      <c r="C29" s="29"/>
      <c r="D29" s="31"/>
      <c r="E29" s="32"/>
      <c r="F29" s="34"/>
      <c r="G29" s="31"/>
      <c r="H29" s="35">
        <v>1</v>
      </c>
      <c r="I29" s="2"/>
      <c r="J29" s="33"/>
      <c r="K29" s="36"/>
      <c r="L29" s="2">
        <v>1</v>
      </c>
      <c r="M29" s="39"/>
      <c r="N29" s="37"/>
      <c r="O29" s="40"/>
      <c r="P29" s="48"/>
      <c r="Q29" s="41">
        <f t="shared" si="0"/>
        <v>2</v>
      </c>
      <c r="R29" s="47">
        <f>Q29/Q31</f>
        <v>2.3809523809523808E-2</v>
      </c>
    </row>
    <row r="30" spans="1:18" x14ac:dyDescent="0.25">
      <c r="A30" s="24" t="s">
        <v>110</v>
      </c>
      <c r="B30" s="28"/>
      <c r="C30" s="29"/>
      <c r="D30" s="31"/>
      <c r="E30" s="32"/>
      <c r="F30" s="34"/>
      <c r="G30" s="31"/>
      <c r="H30" s="35"/>
      <c r="I30" s="2"/>
      <c r="J30" s="33"/>
      <c r="K30" s="36"/>
      <c r="L30" s="2"/>
      <c r="M30" s="39"/>
      <c r="N30" s="37"/>
      <c r="O30" s="40">
        <v>1</v>
      </c>
      <c r="P30" s="48"/>
      <c r="Q30" s="41">
        <f t="shared" si="0"/>
        <v>1</v>
      </c>
      <c r="R30" s="47">
        <f>Q30/Q31</f>
        <v>1.1904761904761904E-2</v>
      </c>
    </row>
    <row r="31" spans="1:18" x14ac:dyDescent="0.25">
      <c r="B31" s="41">
        <f t="shared" ref="B31:P31" si="1">SUM(B1:B30)</f>
        <v>5</v>
      </c>
      <c r="C31" s="41">
        <f t="shared" si="1"/>
        <v>10</v>
      </c>
      <c r="D31" s="41">
        <f t="shared" si="1"/>
        <v>0</v>
      </c>
      <c r="E31" s="41">
        <f t="shared" si="1"/>
        <v>0</v>
      </c>
      <c r="F31" s="41">
        <f t="shared" si="1"/>
        <v>1</v>
      </c>
      <c r="G31" s="41">
        <f t="shared" si="1"/>
        <v>1</v>
      </c>
      <c r="H31" s="41">
        <f t="shared" si="1"/>
        <v>2</v>
      </c>
      <c r="I31" s="41">
        <f t="shared" si="1"/>
        <v>3</v>
      </c>
      <c r="J31" s="41">
        <f t="shared" si="1"/>
        <v>0</v>
      </c>
      <c r="K31" s="41">
        <f t="shared" si="1"/>
        <v>3</v>
      </c>
      <c r="L31" s="41">
        <f t="shared" si="1"/>
        <v>3</v>
      </c>
      <c r="M31" s="42">
        <f t="shared" si="1"/>
        <v>6</v>
      </c>
      <c r="N31" s="41">
        <f t="shared" si="1"/>
        <v>0</v>
      </c>
      <c r="O31" s="41">
        <f t="shared" si="1"/>
        <v>7</v>
      </c>
      <c r="P31" s="41">
        <f t="shared" si="1"/>
        <v>43</v>
      </c>
      <c r="Q31" s="41">
        <f>SUM(B31:P31)</f>
        <v>84</v>
      </c>
    </row>
    <row r="32" spans="1:18" x14ac:dyDescent="0.25">
      <c r="B32" s="11" t="s">
        <v>56</v>
      </c>
      <c r="C32" s="11" t="s">
        <v>57</v>
      </c>
      <c r="D32" s="11" t="s">
        <v>61</v>
      </c>
      <c r="E32" s="11" t="s">
        <v>62</v>
      </c>
      <c r="F32" s="11" t="s">
        <v>63</v>
      </c>
      <c r="G32" s="11" t="s">
        <v>65</v>
      </c>
      <c r="H32" s="11" t="s">
        <v>66</v>
      </c>
      <c r="I32" s="11" t="s">
        <v>68</v>
      </c>
      <c r="J32" s="11" t="s">
        <v>69</v>
      </c>
      <c r="K32" s="11" t="s">
        <v>73</v>
      </c>
      <c r="L32" s="11" t="s">
        <v>74</v>
      </c>
      <c r="M32" s="43" t="s">
        <v>75</v>
      </c>
      <c r="N32" s="11" t="s">
        <v>76</v>
      </c>
      <c r="O32" s="11" t="s">
        <v>78</v>
      </c>
      <c r="P32" s="11" t="s">
        <v>79</v>
      </c>
      <c r="Q32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Выпускники 9 классов</vt:lpstr>
      <vt:lpstr>направления 9 кл</vt:lpstr>
      <vt:lpstr>Выпускники 11 классов</vt:lpstr>
      <vt:lpstr>СПО 11</vt:lpstr>
      <vt:lpstr>ВУЗ 11</vt:lpstr>
      <vt:lpstr>'Выпускники 9 классов'!Область_печати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Юдина Татьяна Васильевна</dc:creator>
  <cp:lastModifiedBy>Юдина Татьяна Васильевна</cp:lastModifiedBy>
  <cp:lastPrinted>2021-09-14T09:17:29Z</cp:lastPrinted>
  <dcterms:created xsi:type="dcterms:W3CDTF">2021-09-03T04:17:50Z</dcterms:created>
  <dcterms:modified xsi:type="dcterms:W3CDTF">2021-09-16T05:53:45Z</dcterms:modified>
</cp:coreProperties>
</file>